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7005" tabRatio="601" activeTab="0"/>
  </bookViews>
  <sheets>
    <sheet name="38A24500" sheetId="1" r:id="rId1"/>
  </sheets>
  <definedNames>
    <definedName name="\x">#REF!</definedName>
    <definedName name="\z">#REF!</definedName>
    <definedName name="_Regression_Int" localSheetId="0" hidden="1">1</definedName>
    <definedName name="D">'38A24500'!$O$35</definedName>
    <definedName name="_xlnm.Print_Area" localSheetId="0">'38A24500'!$A$1:$U$131</definedName>
    <definedName name="Print_Area_MI" localSheetId="0">'38A24500'!$L$69:$V$139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<sst xmlns="http://schemas.openxmlformats.org/spreadsheetml/2006/main" count="788" uniqueCount="127">
  <si>
    <t xml:space="preserve"> </t>
  </si>
  <si>
    <t xml:space="preserve">                                                      National Parties</t>
  </si>
  <si>
    <t xml:space="preserve">                                                      National Parties-Concld.</t>
  </si>
  <si>
    <t>Total</t>
  </si>
  <si>
    <t xml:space="preserve">  Communist Party of India</t>
  </si>
  <si>
    <t xml:space="preserve">    Bharatiya Janata Party</t>
  </si>
  <si>
    <t xml:space="preserve"> State/Union</t>
  </si>
  <si>
    <t>number</t>
  </si>
  <si>
    <t xml:space="preserve">       (BSP)</t>
  </si>
  <si>
    <t xml:space="preserve">     of India (CPI)</t>
  </si>
  <si>
    <t xml:space="preserve">   State/Union</t>
  </si>
  <si>
    <t xml:space="preserve">      (Marxist) (CPM)</t>
  </si>
  <si>
    <t xml:space="preserve">             (BJP)</t>
  </si>
  <si>
    <t xml:space="preserve"> Territory</t>
  </si>
  <si>
    <t>of valid</t>
  </si>
  <si>
    <t xml:space="preserve">    Territory</t>
  </si>
  <si>
    <t>votes</t>
  </si>
  <si>
    <t>Number</t>
  </si>
  <si>
    <t>% age</t>
  </si>
  <si>
    <t>Seats</t>
  </si>
  <si>
    <t xml:space="preserve"> % age</t>
  </si>
  <si>
    <t>polled</t>
  </si>
  <si>
    <t>of</t>
  </si>
  <si>
    <t xml:space="preserve"> won</t>
  </si>
  <si>
    <t xml:space="preserve">  valid</t>
  </si>
  <si>
    <t xml:space="preserve">  votes</t>
  </si>
  <si>
    <t xml:space="preserve">  polled</t>
  </si>
  <si>
    <t xml:space="preserve"> polled</t>
  </si>
  <si>
    <t xml:space="preserve">        1</t>
  </si>
  <si>
    <t xml:space="preserve">       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</si>
  <si>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</si>
  <si>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</si>
  <si>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</si>
  <si>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</si>
  <si>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</si>
  <si>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</si>
  <si>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</si>
  <si>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</si>
  <si>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</si>
  <si>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</si>
  <si>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</si>
  <si>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</si>
  <si>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</si>
  <si>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</si>
  <si>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</si>
  <si>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</si>
  <si>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</si>
  <si>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</si>
  <si>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</si>
  <si>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</si>
  <si>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</si>
  <si>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</si>
  <si>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</si>
  <si>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</si>
  <si>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</si>
  <si>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</si>
  <si>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</si>
  <si>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</si>
  <si>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</si>
  <si>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</si>
  <si>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</si>
  <si>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</si>
  <si>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</si>
  <si>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</si>
  <si>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</si>
  <si>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</si>
  <si>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</si>
  <si>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</si>
  <si>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</si>
  <si>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</si>
  <si>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</si>
  <si>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</si>
  <si>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</si>
  <si>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</si>
  <si>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Total </t>
  </si>
  <si>
    <t xml:space="preserve">     </t>
  </si>
  <si>
    <t xml:space="preserve">                   -</t>
  </si>
  <si>
    <t>Indian National</t>
  </si>
  <si>
    <t>Congress(INC)</t>
  </si>
  <si>
    <t>ELECTORAL STATISTICS</t>
  </si>
  <si>
    <t>VOTES POLLED AND SEATS WON ACCORDING TO PARTIES</t>
  </si>
  <si>
    <t>VOTES POLLED AND SEATS WON ACCORDING TO PARTIES-Contd.</t>
  </si>
  <si>
    <t xml:space="preserve"> VOTES POLLED AND SEATS WON ACCORDING TO PARTIES-Concld.</t>
  </si>
  <si>
    <t>Source: Election Commission of India</t>
  </si>
  <si>
    <t xml:space="preserve">   Communist Party </t>
  </si>
  <si>
    <t>Chhattisgarh</t>
  </si>
  <si>
    <t>Jharkhand</t>
  </si>
  <si>
    <t>Uttaranchal</t>
  </si>
  <si>
    <t>0. 58</t>
  </si>
  <si>
    <t>0. 86</t>
  </si>
  <si>
    <t>0. 55</t>
  </si>
  <si>
    <t>0. 11</t>
  </si>
  <si>
    <t>0. 40</t>
  </si>
  <si>
    <t>0. 16</t>
  </si>
  <si>
    <t>2. 71</t>
  </si>
  <si>
    <t>1. 37</t>
  </si>
  <si>
    <t>3. 80</t>
  </si>
  <si>
    <t>2. 97</t>
  </si>
  <si>
    <t>Uttarranchal</t>
  </si>
  <si>
    <t>0. 94</t>
  </si>
  <si>
    <t>2. 72</t>
  </si>
  <si>
    <t>1. 12</t>
  </si>
  <si>
    <t>0. 65</t>
  </si>
  <si>
    <t>0. 64</t>
  </si>
  <si>
    <t>0. 37</t>
  </si>
  <si>
    <t>40. 93</t>
  </si>
  <si>
    <t>0. 72</t>
  </si>
  <si>
    <t>1. 47</t>
  </si>
  <si>
    <t>0. 33</t>
  </si>
  <si>
    <t>10. 37</t>
  </si>
  <si>
    <t>1. 54</t>
  </si>
  <si>
    <t>1. 86</t>
  </si>
  <si>
    <t xml:space="preserve">          National Parties</t>
  </si>
  <si>
    <t xml:space="preserve">                   State Parties</t>
  </si>
  <si>
    <t xml:space="preserve"> Bahujan Samaj Party </t>
  </si>
  <si>
    <t>Nationlist Congress Party</t>
  </si>
  <si>
    <t>(NCP)</t>
  </si>
  <si>
    <t xml:space="preserve">   ______________________________</t>
  </si>
  <si>
    <t xml:space="preserve">          _______________________________</t>
  </si>
  <si>
    <t xml:space="preserve"> Total</t>
  </si>
  <si>
    <t xml:space="preserve">  Independents</t>
  </si>
  <si>
    <t xml:space="preserve"> (Unrecognised) Parties</t>
  </si>
  <si>
    <t>Registered</t>
  </si>
  <si>
    <t xml:space="preserve"> _______________________________</t>
  </si>
  <si>
    <t xml:space="preserve">                          VOTES POLLED AND SEATS WON ACCORDING TO PARTIES-Contd.</t>
  </si>
  <si>
    <t xml:space="preserve">Table 35.5-ELECTION TO THE LOK-SABHA,2004-VOTES POLLED,PERCENTAGE OF </t>
  </si>
  <si>
    <t xml:space="preserve">               Table 35.5-ELECTION TO THE LOK-SABHA,2004-VOTES POLLED,PERCENTAGE OF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</si>
</sst>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000_)"/>
    <numFmt numFmtId="168" formatCode="0.0_)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sz val="11"/>
      <name val="Courier"/>
      <family val="0"/>
    </font>
    <font>
      <b/>
      <sz val="11"/>
      <name val="Courier"/>
      <family val="0"/>
    </font>
    <font>
      <sz val="12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right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>
      <alignment horizontal="center"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 applyProtection="1">
      <alignment horizontal="fill"/>
      <protection/>
    </xf>
    <xf numFmtId="37" fontId="1" fillId="0" borderId="1" xfId="0" applyNumberFormat="1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fill"/>
      <protection/>
    </xf>
    <xf numFmtId="164" fontId="0" fillId="0" borderId="0" xfId="0" applyBorder="1" applyAlignment="1">
      <alignment/>
    </xf>
    <xf numFmtId="164" fontId="1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164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 horizontal="right"/>
      <protection/>
    </xf>
    <xf numFmtId="164" fontId="3" fillId="0" borderId="0" xfId="0" applyFont="1" applyAlignment="1">
      <alignment/>
    </xf>
    <xf numFmtId="164" fontId="2" fillId="0" borderId="1" xfId="0" applyFont="1" applyBorder="1" applyAlignment="1" applyProtection="1">
      <alignment horizontal="fill"/>
      <protection/>
    </xf>
    <xf numFmtId="164" fontId="2" fillId="0" borderId="0" xfId="0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fill"/>
      <protection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0" fillId="0" borderId="1" xfId="0" applyFont="1" applyBorder="1" applyAlignment="1" applyProtection="1">
      <alignment horizontal="fill"/>
      <protection/>
    </xf>
    <xf numFmtId="37" fontId="10" fillId="0" borderId="1" xfId="0" applyNumberFormat="1" applyFont="1" applyBorder="1" applyAlignment="1" applyProtection="1">
      <alignment horizontal="fill"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" fillId="0" borderId="1" xfId="0" applyNumberFormat="1" applyFont="1" applyBorder="1" applyAlignment="1" applyProtection="1">
      <alignment horizontal="fill"/>
      <protection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 horizontal="right"/>
      <protection/>
    </xf>
    <xf numFmtId="2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1" fillId="0" borderId="1" xfId="0" applyFont="1" applyBorder="1" applyAlignment="1" applyProtection="1">
      <alignment horizontal="fill"/>
      <protection/>
    </xf>
    <xf numFmtId="164" fontId="0" fillId="0" borderId="1" xfId="0" applyBorder="1" applyAlignment="1">
      <alignment/>
    </xf>
    <xf numFmtId="164" fontId="6" fillId="0" borderId="0" xfId="0" applyFont="1" applyAlignment="1" applyProtection="1" quotePrefix="1">
      <alignment horizontal="center"/>
      <protection/>
    </xf>
    <xf numFmtId="164" fontId="7" fillId="0" borderId="0" xfId="0" applyFont="1" applyAlignment="1">
      <alignment horizontal="center"/>
    </xf>
    <xf numFmtId="164" fontId="2" fillId="0" borderId="0" xfId="0" applyFont="1" applyAlignment="1" applyProtection="1" quotePrefix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0" fontId="2" fillId="0" borderId="2" xfId="0" applyNumberFormat="1" applyFont="1" applyBorder="1" applyAlignment="1" applyProtection="1">
      <alignment horizontal="right"/>
      <protection/>
    </xf>
    <xf numFmtId="0" fontId="3" fillId="0" borderId="2" xfId="0" applyNumberFormat="1" applyFont="1" applyBorder="1" applyAlignment="1">
      <alignment horizontal="right"/>
    </xf>
    <xf numFmtId="164" fontId="10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39"/>
  <sheetViews>
    <sheetView showGridLines="0" tabSelected="1" view="pageBreakPreview" zoomScale="75" zoomScaleNormal="75" zoomScaleSheetLayoutView="75" workbookViewId="0" topLeftCell="A1">
      <selection activeCell="E149" sqref="E149"/>
    </sheetView>
  </sheetViews>
  <sheetFormatPr defaultColWidth="9.625" defaultRowHeight="12.75"/>
  <cols>
    <col min="1" max="1" width="14.50390625" style="0" customWidth="1"/>
    <col min="2" max="2" width="12.00390625" style="0" customWidth="1"/>
    <col min="3" max="3" width="12.875" style="0" customWidth="1"/>
    <col min="4" max="4" width="8.625" style="0" customWidth="1"/>
    <col min="5" max="5" width="8.375" style="0" customWidth="1"/>
    <col min="6" max="6" width="11.625" style="0" customWidth="1"/>
    <col min="7" max="7" width="6.875" style="0" customWidth="1"/>
    <col min="8" max="8" width="10.875" style="0" customWidth="1"/>
    <col min="9" max="9" width="10.75390625" style="0" customWidth="1"/>
    <col min="10" max="10" width="9.125" style="0" customWidth="1"/>
    <col min="11" max="11" width="7.125" style="0" customWidth="1"/>
    <col min="12" max="12" width="22.375" style="0" customWidth="1"/>
    <col min="13" max="13" width="11.00390625" style="0" customWidth="1"/>
    <col min="14" max="14" width="8.625" style="0" customWidth="1"/>
    <col min="15" max="15" width="6.625" style="0" customWidth="1"/>
    <col min="16" max="16" width="10.00390625" style="0" customWidth="1"/>
    <col min="17" max="17" width="7.125" style="0" customWidth="1"/>
    <col min="18" max="18" width="11.375" style="0" customWidth="1"/>
    <col min="19" max="19" width="11.00390625" style="0" customWidth="1"/>
    <col min="20" max="20" width="8.625" style="0" customWidth="1"/>
    <col min="21" max="21" width="6.625" style="0" customWidth="1"/>
  </cols>
  <sheetData>
    <row r="1" spans="1:22" ht="12.75">
      <c r="A1" s="85"/>
      <c r="B1" s="3"/>
      <c r="C1" s="3"/>
      <c r="D1" s="3"/>
      <c r="E1" s="3"/>
      <c r="F1" s="3"/>
      <c r="G1" s="3"/>
      <c r="H1" s="3"/>
      <c r="I1" s="3"/>
      <c r="J1" s="3"/>
      <c r="K1" s="86">
        <v>509</v>
      </c>
      <c r="L1" s="87">
        <v>510</v>
      </c>
      <c r="M1" s="3"/>
      <c r="N1" s="3"/>
      <c r="O1" s="3"/>
      <c r="P1" s="3"/>
      <c r="Q1" s="3"/>
      <c r="R1" s="3"/>
      <c r="S1" s="3"/>
      <c r="T1" s="3"/>
      <c r="U1" s="86"/>
      <c r="V1" s="3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99" t="s">
        <v>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89" t="s">
        <v>79</v>
      </c>
      <c r="M3" s="89"/>
      <c r="N3" s="89"/>
      <c r="O3" s="89"/>
      <c r="P3" s="89"/>
      <c r="Q3" s="89"/>
      <c r="R3" s="89"/>
      <c r="S3" s="89"/>
      <c r="T3" s="89"/>
      <c r="U3" s="89"/>
      <c r="V3" s="23"/>
    </row>
    <row r="4" spans="1:2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01" t="s">
        <v>125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1" t="s">
        <v>125</v>
      </c>
      <c r="M5" s="106"/>
      <c r="N5" s="106"/>
      <c r="O5" s="106"/>
      <c r="P5" s="106"/>
      <c r="Q5" s="106"/>
      <c r="R5" s="106"/>
      <c r="S5" s="106"/>
      <c r="T5" s="106"/>
      <c r="U5" s="106"/>
      <c r="V5" s="28"/>
    </row>
    <row r="6" spans="1:22" ht="15">
      <c r="A6" s="101" t="s">
        <v>80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1" t="s">
        <v>81</v>
      </c>
      <c r="M6" s="97"/>
      <c r="N6" s="97"/>
      <c r="O6" s="97"/>
      <c r="P6" s="97"/>
      <c r="Q6" s="97"/>
      <c r="R6" s="97"/>
      <c r="S6" s="97"/>
      <c r="T6" s="97"/>
      <c r="U6" s="97"/>
      <c r="V6" s="23"/>
    </row>
    <row r="7" spans="1:2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4"/>
      <c r="L8" s="30"/>
      <c r="M8" s="30"/>
      <c r="N8" s="30"/>
      <c r="O8" s="30"/>
      <c r="P8" s="30"/>
      <c r="Q8" s="30"/>
      <c r="R8" s="30"/>
      <c r="S8" s="30"/>
      <c r="T8" s="30"/>
      <c r="U8" s="30"/>
      <c r="V8" s="33"/>
    </row>
    <row r="9" spans="1:2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6"/>
    </row>
    <row r="10" spans="1:22" ht="12.75">
      <c r="A10" s="90" t="s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90" t="s">
        <v>2</v>
      </c>
      <c r="M10" s="107"/>
      <c r="N10" s="107"/>
      <c r="O10" s="107"/>
      <c r="P10" s="107"/>
      <c r="Q10" s="107"/>
      <c r="R10" s="107"/>
      <c r="S10" s="107"/>
      <c r="T10" s="107"/>
      <c r="U10" s="107"/>
      <c r="V10" s="23"/>
    </row>
    <row r="11" spans="2:22" ht="12.75"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36"/>
      <c r="M11" s="16"/>
      <c r="N11" s="15"/>
      <c r="O11" s="15"/>
      <c r="P11" s="15"/>
      <c r="Q11" s="15"/>
      <c r="R11" s="15"/>
      <c r="S11" s="15"/>
      <c r="T11" s="15"/>
      <c r="U11" s="30"/>
      <c r="V11" s="33"/>
    </row>
    <row r="12" spans="1:22" ht="12.75">
      <c r="A12" s="3"/>
      <c r="B12" s="3"/>
      <c r="C12" s="3"/>
      <c r="D12" s="3"/>
      <c r="E12" s="3"/>
      <c r="F12" s="3"/>
      <c r="G12" s="3"/>
      <c r="H12" s="3"/>
      <c r="I12" s="3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3"/>
      <c r="B13" s="55" t="s">
        <v>3</v>
      </c>
      <c r="C13" s="90" t="s">
        <v>77</v>
      </c>
      <c r="D13" s="93"/>
      <c r="E13" s="93"/>
      <c r="F13" s="90" t="s">
        <v>114</v>
      </c>
      <c r="G13" s="91"/>
      <c r="H13" s="91"/>
      <c r="I13" s="90" t="s">
        <v>84</v>
      </c>
      <c r="J13" s="93"/>
      <c r="K13" s="93"/>
      <c r="L13" s="3"/>
      <c r="M13" s="90" t="s">
        <v>4</v>
      </c>
      <c r="N13" s="91"/>
      <c r="O13" s="91"/>
      <c r="P13" s="90" t="s">
        <v>115</v>
      </c>
      <c r="Q13" s="91"/>
      <c r="R13" s="91"/>
      <c r="S13" s="90" t="s">
        <v>5</v>
      </c>
      <c r="T13" s="91"/>
      <c r="U13" s="91"/>
      <c r="V13" s="20"/>
    </row>
    <row r="14" spans="1:22" ht="15">
      <c r="A14" s="21" t="s">
        <v>6</v>
      </c>
      <c r="B14" s="55" t="s">
        <v>7</v>
      </c>
      <c r="C14" s="90" t="s">
        <v>78</v>
      </c>
      <c r="D14" s="93"/>
      <c r="E14" s="93"/>
      <c r="F14" s="90" t="s">
        <v>8</v>
      </c>
      <c r="G14" s="91"/>
      <c r="H14" s="91"/>
      <c r="I14" s="90" t="s">
        <v>9</v>
      </c>
      <c r="J14" s="93"/>
      <c r="K14" s="93"/>
      <c r="L14" s="21" t="s">
        <v>10</v>
      </c>
      <c r="M14" s="90" t="s">
        <v>11</v>
      </c>
      <c r="N14" s="91"/>
      <c r="O14" s="91"/>
      <c r="P14" s="90" t="s">
        <v>116</v>
      </c>
      <c r="Q14" s="91"/>
      <c r="R14" s="91"/>
      <c r="S14" s="90" t="s">
        <v>12</v>
      </c>
      <c r="T14" s="91"/>
      <c r="U14" s="91"/>
      <c r="V14" s="20"/>
    </row>
    <row r="15" spans="1:22" ht="15">
      <c r="A15" s="21" t="s">
        <v>13</v>
      </c>
      <c r="B15" s="55" t="s">
        <v>14</v>
      </c>
      <c r="C15" s="92" t="s">
        <v>118</v>
      </c>
      <c r="D15" s="93"/>
      <c r="E15" s="93"/>
      <c r="F15" s="92" t="s">
        <v>118</v>
      </c>
      <c r="G15" s="93"/>
      <c r="H15" s="93"/>
      <c r="I15" s="92" t="s">
        <v>118</v>
      </c>
      <c r="J15" s="93"/>
      <c r="K15" s="93"/>
      <c r="L15" s="21" t="s">
        <v>15</v>
      </c>
      <c r="M15" s="2" t="s">
        <v>117</v>
      </c>
      <c r="N15" s="3"/>
      <c r="O15" s="3"/>
      <c r="P15" s="2" t="s">
        <v>117</v>
      </c>
      <c r="Q15" s="3"/>
      <c r="R15" s="3"/>
      <c r="S15" s="2" t="s">
        <v>117</v>
      </c>
      <c r="T15" s="3"/>
      <c r="U15" s="3"/>
      <c r="V15" s="33"/>
    </row>
    <row r="16" spans="1:22" ht="15">
      <c r="A16" s="3"/>
      <c r="B16" s="56" t="s">
        <v>16</v>
      </c>
      <c r="C16" s="19" t="s">
        <v>17</v>
      </c>
      <c r="D16" s="19" t="s">
        <v>18</v>
      </c>
      <c r="E16" s="19" t="s">
        <v>19</v>
      </c>
      <c r="F16" s="19" t="s">
        <v>17</v>
      </c>
      <c r="G16" s="19" t="s">
        <v>20</v>
      </c>
      <c r="H16" s="19" t="s">
        <v>19</v>
      </c>
      <c r="I16" s="19" t="s">
        <v>17</v>
      </c>
      <c r="J16" s="19" t="s">
        <v>20</v>
      </c>
      <c r="K16" s="19" t="s">
        <v>19</v>
      </c>
      <c r="L16" s="3"/>
      <c r="M16" s="19" t="s">
        <v>17</v>
      </c>
      <c r="N16" s="19" t="s">
        <v>18</v>
      </c>
      <c r="O16" s="19" t="s">
        <v>19</v>
      </c>
      <c r="P16" s="19" t="s">
        <v>17</v>
      </c>
      <c r="Q16" s="19" t="s">
        <v>20</v>
      </c>
      <c r="R16" s="19" t="s">
        <v>19</v>
      </c>
      <c r="S16" s="19" t="s">
        <v>17</v>
      </c>
      <c r="T16" s="19" t="s">
        <v>20</v>
      </c>
      <c r="U16" s="19" t="s">
        <v>19</v>
      </c>
      <c r="V16" s="37"/>
    </row>
    <row r="17" spans="1:22" ht="15">
      <c r="A17" s="3"/>
      <c r="B17" s="56" t="s">
        <v>21</v>
      </c>
      <c r="C17" s="19" t="s">
        <v>22</v>
      </c>
      <c r="D17" s="19" t="s">
        <v>22</v>
      </c>
      <c r="E17" s="19" t="s">
        <v>23</v>
      </c>
      <c r="F17" s="19" t="s">
        <v>22</v>
      </c>
      <c r="G17" s="19" t="s">
        <v>22</v>
      </c>
      <c r="H17" s="19" t="s">
        <v>23</v>
      </c>
      <c r="I17" s="19" t="s">
        <v>22</v>
      </c>
      <c r="J17" s="19" t="s">
        <v>22</v>
      </c>
      <c r="K17" s="19" t="s">
        <v>23</v>
      </c>
      <c r="L17" s="3"/>
      <c r="M17" s="19" t="s">
        <v>22</v>
      </c>
      <c r="N17" s="19" t="s">
        <v>22</v>
      </c>
      <c r="O17" s="19" t="s">
        <v>23</v>
      </c>
      <c r="P17" s="19" t="s">
        <v>22</v>
      </c>
      <c r="Q17" s="19" t="s">
        <v>22</v>
      </c>
      <c r="R17" s="19" t="s">
        <v>23</v>
      </c>
      <c r="S17" s="19" t="s">
        <v>22</v>
      </c>
      <c r="T17" s="19" t="s">
        <v>22</v>
      </c>
      <c r="U17" s="19" t="s">
        <v>23</v>
      </c>
      <c r="V17" s="37"/>
    </row>
    <row r="18" spans="1:22" ht="14.25">
      <c r="A18" s="3"/>
      <c r="B18" s="57" t="s">
        <v>0</v>
      </c>
      <c r="C18" s="19" t="s">
        <v>24</v>
      </c>
      <c r="D18" s="19" t="s">
        <v>24</v>
      </c>
      <c r="E18" s="20"/>
      <c r="F18" s="19" t="s">
        <v>24</v>
      </c>
      <c r="G18" s="19" t="s">
        <v>24</v>
      </c>
      <c r="H18" s="20"/>
      <c r="I18" s="19" t="s">
        <v>24</v>
      </c>
      <c r="J18" s="19" t="s">
        <v>24</v>
      </c>
      <c r="K18" s="20"/>
      <c r="L18" s="3"/>
      <c r="M18" s="19" t="s">
        <v>24</v>
      </c>
      <c r="N18" s="19" t="s">
        <v>24</v>
      </c>
      <c r="O18" s="20"/>
      <c r="P18" s="19" t="s">
        <v>24</v>
      </c>
      <c r="Q18" s="19" t="s">
        <v>24</v>
      </c>
      <c r="R18" s="20"/>
      <c r="S18" s="19" t="s">
        <v>24</v>
      </c>
      <c r="T18" s="19" t="s">
        <v>24</v>
      </c>
      <c r="U18" s="20"/>
      <c r="V18" s="37"/>
    </row>
    <row r="19" spans="1:22" ht="14.25">
      <c r="A19" s="3"/>
      <c r="B19" s="58"/>
      <c r="C19" s="22" t="s">
        <v>25</v>
      </c>
      <c r="D19" s="22" t="s">
        <v>25</v>
      </c>
      <c r="E19" s="20"/>
      <c r="F19" s="22" t="s">
        <v>25</v>
      </c>
      <c r="G19" s="22" t="s">
        <v>25</v>
      </c>
      <c r="H19" s="20"/>
      <c r="I19" s="22" t="s">
        <v>25</v>
      </c>
      <c r="J19" s="22" t="s">
        <v>25</v>
      </c>
      <c r="K19" s="20"/>
      <c r="L19" s="3"/>
      <c r="M19" s="22" t="s">
        <v>25</v>
      </c>
      <c r="N19" s="22" t="s">
        <v>25</v>
      </c>
      <c r="O19" s="20"/>
      <c r="P19" s="22" t="s">
        <v>25</v>
      </c>
      <c r="Q19" s="22" t="s">
        <v>25</v>
      </c>
      <c r="R19" s="20"/>
      <c r="S19" s="22" t="s">
        <v>25</v>
      </c>
      <c r="T19" s="22" t="s">
        <v>25</v>
      </c>
      <c r="U19" s="20"/>
      <c r="V19" s="38"/>
    </row>
    <row r="20" spans="1:22" ht="14.25">
      <c r="A20" s="3"/>
      <c r="B20" s="57" t="s">
        <v>0</v>
      </c>
      <c r="C20" s="22" t="s">
        <v>26</v>
      </c>
      <c r="D20" s="22" t="s">
        <v>27</v>
      </c>
      <c r="E20" s="20"/>
      <c r="F20" s="22" t="s">
        <v>26</v>
      </c>
      <c r="G20" s="22" t="s">
        <v>27</v>
      </c>
      <c r="H20" s="20"/>
      <c r="I20" s="22" t="s">
        <v>26</v>
      </c>
      <c r="J20" s="22" t="s">
        <v>27</v>
      </c>
      <c r="K20" s="20"/>
      <c r="L20" s="3"/>
      <c r="M20" s="19" t="s">
        <v>21</v>
      </c>
      <c r="N20" s="19" t="s">
        <v>21</v>
      </c>
      <c r="O20" s="20"/>
      <c r="P20" s="19" t="s">
        <v>21</v>
      </c>
      <c r="Q20" s="19" t="s">
        <v>21</v>
      </c>
      <c r="R20" s="20"/>
      <c r="S20" s="19" t="s">
        <v>21</v>
      </c>
      <c r="T20" s="19" t="s">
        <v>21</v>
      </c>
      <c r="U20" s="20"/>
      <c r="V20" s="37"/>
    </row>
    <row r="21" spans="1:22" ht="14.25">
      <c r="A21" s="16"/>
      <c r="B21" s="59"/>
      <c r="C21" s="17"/>
      <c r="D21" s="17"/>
      <c r="E21" s="15"/>
      <c r="F21" s="17"/>
      <c r="G21" s="17"/>
      <c r="H21" s="17"/>
      <c r="I21" s="15"/>
      <c r="J21" s="15"/>
      <c r="K21" s="18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3"/>
    </row>
    <row r="22" spans="1:22" ht="15">
      <c r="A22" s="21" t="s">
        <v>28</v>
      </c>
      <c r="B22" s="55" t="s">
        <v>29</v>
      </c>
      <c r="C22" s="19" t="s">
        <v>30</v>
      </c>
      <c r="D22" s="19" t="s">
        <v>31</v>
      </c>
      <c r="E22" s="19" t="s">
        <v>32</v>
      </c>
      <c r="F22" s="19" t="s">
        <v>33</v>
      </c>
      <c r="G22" s="19" t="s">
        <v>34</v>
      </c>
      <c r="H22" s="22" t="s">
        <v>35</v>
      </c>
      <c r="I22" s="19" t="s">
        <v>36</v>
      </c>
      <c r="J22" s="19" t="s">
        <v>37</v>
      </c>
      <c r="K22" s="19" t="s">
        <v>38</v>
      </c>
      <c r="L22" s="21" t="s">
        <v>28</v>
      </c>
      <c r="M22" s="42">
        <v>12</v>
      </c>
      <c r="N22" s="42">
        <v>13</v>
      </c>
      <c r="O22" s="42">
        <v>14</v>
      </c>
      <c r="P22" s="42">
        <v>15</v>
      </c>
      <c r="Q22" s="42">
        <v>16</v>
      </c>
      <c r="R22" s="42">
        <v>17</v>
      </c>
      <c r="S22" s="42">
        <v>18</v>
      </c>
      <c r="T22" s="42">
        <v>19</v>
      </c>
      <c r="U22" s="42">
        <v>20</v>
      </c>
      <c r="V22" s="39"/>
    </row>
    <row r="23" spans="1:22" ht="15">
      <c r="A23" s="43"/>
      <c r="B23" s="60"/>
      <c r="C23" s="44"/>
      <c r="D23" s="44"/>
      <c r="E23" s="45"/>
      <c r="F23" s="45"/>
      <c r="G23" s="45"/>
      <c r="H23" s="44"/>
      <c r="I23" s="44"/>
      <c r="J23" s="44"/>
      <c r="K23" s="4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3"/>
    </row>
    <row r="24" spans="1:22" ht="14.25">
      <c r="A24" s="3"/>
      <c r="B24" s="5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6"/>
    </row>
    <row r="25" spans="1:22" ht="14.25">
      <c r="A25" s="21" t="s">
        <v>39</v>
      </c>
      <c r="B25" s="61"/>
      <c r="C25" s="6"/>
      <c r="D25" s="6"/>
      <c r="E25" s="3"/>
      <c r="F25" s="6"/>
      <c r="G25" s="6"/>
      <c r="H25" s="6"/>
      <c r="I25" s="6"/>
      <c r="J25" s="6"/>
      <c r="K25" s="6"/>
      <c r="L25" s="21" t="s">
        <v>39</v>
      </c>
      <c r="M25" s="6"/>
      <c r="N25" s="6"/>
      <c r="O25" s="3"/>
      <c r="P25" s="6"/>
      <c r="Q25" s="6"/>
      <c r="R25" s="6"/>
      <c r="S25" s="6"/>
      <c r="T25" s="6"/>
      <c r="U25" s="6"/>
      <c r="V25" s="36"/>
    </row>
    <row r="26" spans="1:22" ht="15">
      <c r="A26" s="2" t="s">
        <v>40</v>
      </c>
      <c r="B26" s="62">
        <v>35762670</v>
      </c>
      <c r="C26" s="24">
        <v>14861984</v>
      </c>
      <c r="D26" s="26">
        <f aca="true" t="shared" si="0" ref="D26:D37">SUM(C26/B26)*100</f>
        <v>41.557255093090085</v>
      </c>
      <c r="E26" s="6">
        <v>29</v>
      </c>
      <c r="F26" s="10">
        <v>507381</v>
      </c>
      <c r="G26" s="9">
        <v>1.42</v>
      </c>
      <c r="H26" s="5" t="s">
        <v>41</v>
      </c>
      <c r="I26" s="7">
        <v>479511</v>
      </c>
      <c r="J26" s="26">
        <f>SUM(I26/B26)*100</f>
        <v>1.3408143183940127</v>
      </c>
      <c r="K26" s="10">
        <v>1</v>
      </c>
      <c r="L26" s="2" t="s">
        <v>40</v>
      </c>
      <c r="M26" s="7">
        <v>373148</v>
      </c>
      <c r="N26" s="8">
        <f>SUM(M26/B26)*100</f>
        <v>1.0434008422749197</v>
      </c>
      <c r="O26" s="10">
        <v>1</v>
      </c>
      <c r="P26" s="10" t="s">
        <v>41</v>
      </c>
      <c r="Q26" s="9" t="s">
        <v>41</v>
      </c>
      <c r="R26" s="10" t="s">
        <v>41</v>
      </c>
      <c r="S26" s="7">
        <v>3006018</v>
      </c>
      <c r="T26" s="8">
        <f aca="true" t="shared" si="1" ref="T26:T32">SUM(S26/B26)*100</f>
        <v>8.405463014925898</v>
      </c>
      <c r="U26" s="5" t="s">
        <v>41</v>
      </c>
      <c r="V26" s="40"/>
    </row>
    <row r="27" spans="1:22" ht="15">
      <c r="A27" s="2" t="s">
        <v>42</v>
      </c>
      <c r="B27" s="62">
        <v>384928</v>
      </c>
      <c r="C27" s="24">
        <v>38341</v>
      </c>
      <c r="D27" s="26">
        <f t="shared" si="0"/>
        <v>9.960564053537285</v>
      </c>
      <c r="E27" s="10" t="s">
        <v>41</v>
      </c>
      <c r="F27" s="4" t="s">
        <v>41</v>
      </c>
      <c r="G27" s="9" t="s">
        <v>41</v>
      </c>
      <c r="H27" s="4" t="s">
        <v>41</v>
      </c>
      <c r="I27" s="4" t="s">
        <v>41</v>
      </c>
      <c r="J27" s="4" t="s">
        <v>41</v>
      </c>
      <c r="K27" s="4" t="s">
        <v>41</v>
      </c>
      <c r="L27" s="2" t="s">
        <v>42</v>
      </c>
      <c r="M27" s="4" t="s">
        <v>41</v>
      </c>
      <c r="N27" s="4" t="s">
        <v>41</v>
      </c>
      <c r="O27" s="4" t="s">
        <v>41</v>
      </c>
      <c r="P27" s="10" t="s">
        <v>41</v>
      </c>
      <c r="Q27" s="10" t="s">
        <v>41</v>
      </c>
      <c r="R27" s="10" t="s">
        <v>41</v>
      </c>
      <c r="S27" s="7">
        <v>207286</v>
      </c>
      <c r="T27" s="8">
        <f t="shared" si="1"/>
        <v>53.85059024025273</v>
      </c>
      <c r="U27" s="10">
        <v>2</v>
      </c>
      <c r="V27" s="40"/>
    </row>
    <row r="28" spans="1:22" ht="15">
      <c r="A28" s="2" t="s">
        <v>43</v>
      </c>
      <c r="B28" s="62">
        <v>10372089</v>
      </c>
      <c r="C28" s="24">
        <v>3637405</v>
      </c>
      <c r="D28" s="26">
        <f t="shared" si="0"/>
        <v>35.06916494835322</v>
      </c>
      <c r="E28" s="6">
        <v>9</v>
      </c>
      <c r="F28" s="4" t="s">
        <v>41</v>
      </c>
      <c r="G28" s="9" t="s">
        <v>41</v>
      </c>
      <c r="H28" s="5" t="s">
        <v>41</v>
      </c>
      <c r="I28" s="7">
        <v>172332</v>
      </c>
      <c r="J28" s="8">
        <f>SUM(I28/B28)*100</f>
        <v>1.6614975054687633</v>
      </c>
      <c r="K28" s="5" t="s">
        <v>41</v>
      </c>
      <c r="L28" s="2" t="s">
        <v>43</v>
      </c>
      <c r="M28" s="7">
        <v>68627</v>
      </c>
      <c r="N28" s="8">
        <f>SUM(M28/B28)*100</f>
        <v>0.6616507050797578</v>
      </c>
      <c r="O28" s="10" t="s">
        <v>41</v>
      </c>
      <c r="P28" s="10" t="s">
        <v>41</v>
      </c>
      <c r="Q28" s="9" t="s">
        <v>41</v>
      </c>
      <c r="R28" s="10" t="s">
        <v>41</v>
      </c>
      <c r="S28" s="7">
        <v>2379524</v>
      </c>
      <c r="T28" s="8">
        <f t="shared" si="1"/>
        <v>22.941608002013865</v>
      </c>
      <c r="U28" s="6">
        <v>2</v>
      </c>
      <c r="V28" s="40"/>
    </row>
    <row r="29" spans="1:22" ht="15">
      <c r="A29" s="2" t="s">
        <v>44</v>
      </c>
      <c r="B29" s="62">
        <v>29329444</v>
      </c>
      <c r="C29" s="24">
        <v>1315935</v>
      </c>
      <c r="D29" s="26">
        <f t="shared" si="0"/>
        <v>4.486736945985066</v>
      </c>
      <c r="E29" s="6">
        <v>3</v>
      </c>
      <c r="F29" s="7">
        <v>1050484</v>
      </c>
      <c r="G29" s="26">
        <f>SUM(F29/B29)*100</f>
        <v>3.5816703514734205</v>
      </c>
      <c r="H29" s="5" t="s">
        <v>41</v>
      </c>
      <c r="I29" s="7">
        <v>343926</v>
      </c>
      <c r="J29" s="8">
        <f>SUM(I29/B29)*100</f>
        <v>1.1726304801413896</v>
      </c>
      <c r="K29" s="5" t="s">
        <v>41</v>
      </c>
      <c r="L29" s="2" t="s">
        <v>44</v>
      </c>
      <c r="M29" s="7">
        <v>227298</v>
      </c>
      <c r="N29" s="8">
        <f>SUM(M29/B29)*100</f>
        <v>0.7749823010623726</v>
      </c>
      <c r="O29" s="10" t="s">
        <v>41</v>
      </c>
      <c r="P29" s="7">
        <v>286357</v>
      </c>
      <c r="Q29" s="8">
        <f>SUM(P29/B29)*100</f>
        <v>0.9763465001245848</v>
      </c>
      <c r="R29" s="10" t="s">
        <v>41</v>
      </c>
      <c r="S29" s="7">
        <v>4272195</v>
      </c>
      <c r="T29" s="8">
        <f t="shared" si="1"/>
        <v>14.566232486371034</v>
      </c>
      <c r="U29" s="6">
        <v>5</v>
      </c>
      <c r="V29" s="39"/>
    </row>
    <row r="30" spans="1:22" ht="15">
      <c r="A30" s="2" t="s">
        <v>85</v>
      </c>
      <c r="B30" s="62">
        <v>7145176</v>
      </c>
      <c r="C30" s="24">
        <v>2869260</v>
      </c>
      <c r="D30" s="26">
        <v>40.16</v>
      </c>
      <c r="E30" s="6">
        <v>1</v>
      </c>
      <c r="F30" s="7">
        <v>324122</v>
      </c>
      <c r="G30" s="26">
        <v>4.54</v>
      </c>
      <c r="H30" s="5" t="s">
        <v>41</v>
      </c>
      <c r="I30" s="7">
        <v>30608</v>
      </c>
      <c r="J30" s="8">
        <v>0.43</v>
      </c>
      <c r="K30" s="5" t="s">
        <v>41</v>
      </c>
      <c r="L30" s="2" t="s">
        <v>85</v>
      </c>
      <c r="M30" s="7">
        <v>16479</v>
      </c>
      <c r="N30" s="8">
        <v>0.23</v>
      </c>
      <c r="O30" s="10" t="s">
        <v>41</v>
      </c>
      <c r="P30" s="10" t="s">
        <v>41</v>
      </c>
      <c r="Q30" s="10" t="s">
        <v>41</v>
      </c>
      <c r="R30" s="10" t="s">
        <v>41</v>
      </c>
      <c r="S30" s="7">
        <v>3413759</v>
      </c>
      <c r="T30" s="8">
        <v>47.78</v>
      </c>
      <c r="U30" s="6">
        <v>10</v>
      </c>
      <c r="V30" s="39"/>
    </row>
    <row r="31" spans="1:22" ht="15">
      <c r="A31" s="2" t="s">
        <v>45</v>
      </c>
      <c r="B31" s="62">
        <v>552497</v>
      </c>
      <c r="C31" s="24">
        <v>164432</v>
      </c>
      <c r="D31" s="26">
        <f t="shared" si="0"/>
        <v>29.761609565300805</v>
      </c>
      <c r="E31" s="10">
        <v>1</v>
      </c>
      <c r="F31" s="4" t="s">
        <v>41</v>
      </c>
      <c r="G31" s="9" t="s">
        <v>41</v>
      </c>
      <c r="H31" s="4" t="s">
        <v>41</v>
      </c>
      <c r="I31" s="10">
        <v>12015</v>
      </c>
      <c r="J31" s="8">
        <f>SUM(I31/B31)*100</f>
        <v>2.174672441660317</v>
      </c>
      <c r="K31" s="5" t="s">
        <v>41</v>
      </c>
      <c r="L31" s="2" t="s">
        <v>45</v>
      </c>
      <c r="M31" s="10" t="s">
        <v>41</v>
      </c>
      <c r="N31" s="10" t="s">
        <v>41</v>
      </c>
      <c r="O31" s="10" t="s">
        <v>41</v>
      </c>
      <c r="P31" s="10">
        <v>88629</v>
      </c>
      <c r="Q31" s="9">
        <v>16.04</v>
      </c>
      <c r="R31" s="10" t="s">
        <v>41</v>
      </c>
      <c r="S31" s="7">
        <v>258750</v>
      </c>
      <c r="T31" s="8">
        <f>SUM(S31/B31)*100</f>
        <v>46.832833481448766</v>
      </c>
      <c r="U31" s="10">
        <v>1</v>
      </c>
      <c r="V31" s="41"/>
    </row>
    <row r="32" spans="1:22" ht="15">
      <c r="A32" s="2" t="s">
        <v>46</v>
      </c>
      <c r="B32" s="62">
        <v>15210904</v>
      </c>
      <c r="C32" s="24">
        <v>6671926</v>
      </c>
      <c r="D32" s="26">
        <f t="shared" si="0"/>
        <v>43.862784223738444</v>
      </c>
      <c r="E32" s="6">
        <v>12</v>
      </c>
      <c r="F32" s="10">
        <v>225637</v>
      </c>
      <c r="G32" s="26">
        <f>SUM(F32/B32)*100</f>
        <v>1.483389810362356</v>
      </c>
      <c r="H32" s="5" t="s">
        <v>41</v>
      </c>
      <c r="I32" s="10" t="s">
        <v>41</v>
      </c>
      <c r="J32" s="9" t="s">
        <v>41</v>
      </c>
      <c r="K32" s="5" t="s">
        <v>41</v>
      </c>
      <c r="L32" s="2" t="s">
        <v>46</v>
      </c>
      <c r="M32" s="10">
        <v>16301</v>
      </c>
      <c r="N32" s="10" t="s">
        <v>91</v>
      </c>
      <c r="O32" s="10" t="s">
        <v>41</v>
      </c>
      <c r="P32" s="7">
        <v>176634</v>
      </c>
      <c r="Q32" s="8">
        <f>SUM(P32/B32)*100</f>
        <v>1.1612327577637727</v>
      </c>
      <c r="R32" s="10" t="s">
        <v>41</v>
      </c>
      <c r="S32" s="7">
        <v>7204915</v>
      </c>
      <c r="T32" s="8">
        <f t="shared" si="1"/>
        <v>47.366777148813775</v>
      </c>
      <c r="U32" s="6">
        <v>14</v>
      </c>
      <c r="V32" s="39"/>
    </row>
    <row r="33" spans="1:22" ht="15">
      <c r="A33" s="2" t="s">
        <v>47</v>
      </c>
      <c r="B33" s="62">
        <v>8093378</v>
      </c>
      <c r="C33" s="24">
        <v>3409950</v>
      </c>
      <c r="D33" s="26">
        <f t="shared" si="0"/>
        <v>42.132592843186124</v>
      </c>
      <c r="E33" s="5">
        <v>9</v>
      </c>
      <c r="F33" s="7">
        <v>403254</v>
      </c>
      <c r="G33" s="8">
        <f aca="true" t="shared" si="2" ref="G33:G40">SUM(F33/B33)*100</f>
        <v>4.982517806532698</v>
      </c>
      <c r="H33" s="5" t="s">
        <v>41</v>
      </c>
      <c r="I33" s="5" t="s">
        <v>41</v>
      </c>
      <c r="J33" s="4" t="s">
        <v>41</v>
      </c>
      <c r="K33" s="5" t="s">
        <v>41</v>
      </c>
      <c r="L33" s="2" t="s">
        <v>47</v>
      </c>
      <c r="M33" s="10" t="s">
        <v>41</v>
      </c>
      <c r="N33" s="9" t="s">
        <v>41</v>
      </c>
      <c r="O33" s="10" t="s">
        <v>41</v>
      </c>
      <c r="P33" s="10" t="s">
        <v>41</v>
      </c>
      <c r="Q33" s="9" t="s">
        <v>41</v>
      </c>
      <c r="R33" s="10" t="s">
        <v>41</v>
      </c>
      <c r="S33" s="7">
        <v>1393106</v>
      </c>
      <c r="T33" s="8">
        <f aca="true" t="shared" si="3" ref="T33:T42">100*S33/$B33</f>
        <v>17.212911592662543</v>
      </c>
      <c r="U33" s="7">
        <v>1</v>
      </c>
      <c r="V33" s="41"/>
    </row>
    <row r="34" spans="1:22" ht="15">
      <c r="A34" s="2" t="s">
        <v>48</v>
      </c>
      <c r="B34" s="62">
        <v>2495486</v>
      </c>
      <c r="C34" s="24">
        <v>1294988</v>
      </c>
      <c r="D34" s="26">
        <f t="shared" si="0"/>
        <v>51.893218395134255</v>
      </c>
      <c r="E34" s="5">
        <v>3</v>
      </c>
      <c r="F34" s="7">
        <v>43475</v>
      </c>
      <c r="G34" s="8">
        <f t="shared" si="2"/>
        <v>1.7421456181280919</v>
      </c>
      <c r="H34" s="5" t="s">
        <v>41</v>
      </c>
      <c r="I34" s="10" t="s">
        <v>41</v>
      </c>
      <c r="J34" s="9" t="s">
        <v>41</v>
      </c>
      <c r="K34" s="5" t="s">
        <v>41</v>
      </c>
      <c r="L34" s="2" t="s">
        <v>48</v>
      </c>
      <c r="M34" s="10" t="s">
        <v>41</v>
      </c>
      <c r="N34" s="10" t="s">
        <v>41</v>
      </c>
      <c r="O34" s="10" t="s">
        <v>41</v>
      </c>
      <c r="P34" s="10" t="s">
        <v>41</v>
      </c>
      <c r="Q34" s="9" t="s">
        <v>41</v>
      </c>
      <c r="R34" s="10" t="s">
        <v>41</v>
      </c>
      <c r="S34" s="7">
        <v>1104066</v>
      </c>
      <c r="T34" s="8">
        <f t="shared" si="3"/>
        <v>44.24252430187947</v>
      </c>
      <c r="U34" s="6">
        <v>1</v>
      </c>
      <c r="V34" s="41"/>
    </row>
    <row r="35" spans="1:22" ht="15">
      <c r="A35" s="2" t="s">
        <v>49</v>
      </c>
      <c r="B35" s="62">
        <v>2239342</v>
      </c>
      <c r="C35" s="24">
        <v>623182</v>
      </c>
      <c r="D35" s="26">
        <f t="shared" si="0"/>
        <v>27.828799709914787</v>
      </c>
      <c r="E35" s="5">
        <v>2</v>
      </c>
      <c r="F35" s="7">
        <v>49754</v>
      </c>
      <c r="G35" s="8">
        <f t="shared" si="2"/>
        <v>2.2218133719637283</v>
      </c>
      <c r="H35" s="5" t="s">
        <v>41</v>
      </c>
      <c r="I35" s="5" t="s">
        <v>41</v>
      </c>
      <c r="J35" s="5" t="s">
        <v>41</v>
      </c>
      <c r="K35" s="5" t="s">
        <v>41</v>
      </c>
      <c r="L35" s="2" t="s">
        <v>49</v>
      </c>
      <c r="M35" s="10">
        <v>18466</v>
      </c>
      <c r="N35" s="8">
        <f>SUM(M35/B35)*100</f>
        <v>0.8246172313116978</v>
      </c>
      <c r="O35" s="10" t="s">
        <v>41</v>
      </c>
      <c r="P35" s="10" t="s">
        <v>41</v>
      </c>
      <c r="Q35" s="9" t="s">
        <v>41</v>
      </c>
      <c r="R35" s="10" t="s">
        <v>41</v>
      </c>
      <c r="S35" s="7">
        <v>515965</v>
      </c>
      <c r="T35" s="8">
        <f t="shared" si="3"/>
        <v>23.04092005598073</v>
      </c>
      <c r="U35" s="10" t="s">
        <v>41</v>
      </c>
      <c r="V35" s="41"/>
    </row>
    <row r="36" spans="1:22" ht="15">
      <c r="A36" s="2" t="s">
        <v>86</v>
      </c>
      <c r="B36" s="62">
        <v>9361313</v>
      </c>
      <c r="C36" s="24">
        <v>2007334</v>
      </c>
      <c r="D36" s="26">
        <v>21.44</v>
      </c>
      <c r="E36" s="5">
        <v>6</v>
      </c>
      <c r="F36" s="7">
        <v>219247</v>
      </c>
      <c r="G36" s="8">
        <v>2.34</v>
      </c>
      <c r="H36" s="5" t="s">
        <v>41</v>
      </c>
      <c r="I36" s="5">
        <v>356058</v>
      </c>
      <c r="J36" s="5" t="s">
        <v>96</v>
      </c>
      <c r="K36" s="5">
        <v>1</v>
      </c>
      <c r="L36" s="2" t="s">
        <v>86</v>
      </c>
      <c r="M36" s="10">
        <v>37688</v>
      </c>
      <c r="N36" s="9" t="s">
        <v>92</v>
      </c>
      <c r="O36" s="10" t="s">
        <v>41</v>
      </c>
      <c r="P36" s="10" t="s">
        <v>41</v>
      </c>
      <c r="Q36" s="9" t="s">
        <v>41</v>
      </c>
      <c r="R36" s="10" t="s">
        <v>41</v>
      </c>
      <c r="S36" s="7">
        <v>3090365</v>
      </c>
      <c r="T36" s="8">
        <v>33.01</v>
      </c>
      <c r="U36" s="7">
        <v>1</v>
      </c>
      <c r="V36" s="41"/>
    </row>
    <row r="37" spans="1:22" ht="15">
      <c r="A37" s="2" t="s">
        <v>50</v>
      </c>
      <c r="B37" s="62">
        <v>25114659</v>
      </c>
      <c r="C37" s="24">
        <v>9247605</v>
      </c>
      <c r="D37" s="26">
        <f t="shared" si="0"/>
        <v>36.821543147370626</v>
      </c>
      <c r="E37" s="5">
        <v>8</v>
      </c>
      <c r="F37" s="7">
        <v>305435</v>
      </c>
      <c r="G37" s="8">
        <f t="shared" si="2"/>
        <v>1.2161622421391427</v>
      </c>
      <c r="H37" s="5" t="s">
        <v>41</v>
      </c>
      <c r="I37" s="5" t="s">
        <v>41</v>
      </c>
      <c r="J37" s="5" t="s">
        <v>41</v>
      </c>
      <c r="K37" s="5" t="s">
        <v>41</v>
      </c>
      <c r="L37" s="2" t="s">
        <v>50</v>
      </c>
      <c r="M37" s="10" t="s">
        <v>41</v>
      </c>
      <c r="N37" s="9" t="s">
        <v>41</v>
      </c>
      <c r="O37" s="4" t="s">
        <v>41</v>
      </c>
      <c r="P37" s="10" t="s">
        <v>41</v>
      </c>
      <c r="Q37" s="9" t="s">
        <v>41</v>
      </c>
      <c r="R37" s="10" t="s">
        <v>41</v>
      </c>
      <c r="S37" s="7">
        <v>8732783</v>
      </c>
      <c r="T37" s="8">
        <f t="shared" si="3"/>
        <v>34.771656664739105</v>
      </c>
      <c r="U37" s="7">
        <v>18</v>
      </c>
      <c r="V37" s="39"/>
    </row>
    <row r="38" spans="1:22" ht="15">
      <c r="A38" s="2" t="s">
        <v>51</v>
      </c>
      <c r="B38" s="62">
        <v>15086428</v>
      </c>
      <c r="C38" s="24">
        <v>4846637</v>
      </c>
      <c r="D38" s="26">
        <f>+SUM(C38/B38)*100</f>
        <v>32.12580870700473</v>
      </c>
      <c r="E38" s="5" t="s">
        <v>41</v>
      </c>
      <c r="F38" s="7">
        <v>74656</v>
      </c>
      <c r="G38" s="8">
        <f t="shared" si="2"/>
        <v>0.49485537597103835</v>
      </c>
      <c r="H38" s="5" t="s">
        <v>41</v>
      </c>
      <c r="I38" s="7">
        <v>1190526</v>
      </c>
      <c r="J38" s="8">
        <f>SUM(I38/B38)*100</f>
        <v>7.8913709726384536</v>
      </c>
      <c r="K38" s="5">
        <v>3</v>
      </c>
      <c r="L38" s="2" t="s">
        <v>51</v>
      </c>
      <c r="M38" s="7">
        <v>4754567</v>
      </c>
      <c r="N38" s="8">
        <f>SUM(M38/B38)*100</f>
        <v>31.515525079893003</v>
      </c>
      <c r="O38" s="6">
        <v>12</v>
      </c>
      <c r="P38" s="10" t="s">
        <v>41</v>
      </c>
      <c r="Q38" s="9" t="s">
        <v>41</v>
      </c>
      <c r="R38" s="10" t="s">
        <v>41</v>
      </c>
      <c r="S38" s="7">
        <v>1566569</v>
      </c>
      <c r="T38" s="8">
        <f t="shared" si="3"/>
        <v>10.383962326933851</v>
      </c>
      <c r="U38" s="5" t="s">
        <v>41</v>
      </c>
      <c r="V38" s="41"/>
    </row>
    <row r="39" spans="1:22" ht="15">
      <c r="A39" s="2" t="s">
        <v>52</v>
      </c>
      <c r="B39" s="62">
        <v>18459240</v>
      </c>
      <c r="C39" s="24">
        <v>6289013</v>
      </c>
      <c r="D39" s="26">
        <f>SUM(C39/B39)*100</f>
        <v>34.06972876456452</v>
      </c>
      <c r="E39" s="6">
        <v>4</v>
      </c>
      <c r="F39" s="7">
        <v>876871</v>
      </c>
      <c r="G39" s="8">
        <f t="shared" si="2"/>
        <v>4.750309330178274</v>
      </c>
      <c r="H39" s="5" t="s">
        <v>41</v>
      </c>
      <c r="I39" s="7">
        <v>43462</v>
      </c>
      <c r="J39" s="8">
        <f>SUM(I39/B39)*100</f>
        <v>0.23544848000242696</v>
      </c>
      <c r="K39" s="5" t="s">
        <v>41</v>
      </c>
      <c r="L39" s="2" t="s">
        <v>52</v>
      </c>
      <c r="M39" s="7">
        <v>9936</v>
      </c>
      <c r="N39" s="8">
        <f>SUM(M39/B39)*100</f>
        <v>0.05382670142432733</v>
      </c>
      <c r="O39" s="5" t="s">
        <v>41</v>
      </c>
      <c r="P39" s="7">
        <v>24570</v>
      </c>
      <c r="Q39" s="8">
        <f>SUM(P39/B39)*100</f>
        <v>0.13310407145689637</v>
      </c>
      <c r="R39" s="10" t="s">
        <v>41</v>
      </c>
      <c r="S39" s="7">
        <v>8884913</v>
      </c>
      <c r="T39" s="8">
        <f t="shared" si="3"/>
        <v>48.13260459260511</v>
      </c>
      <c r="U39" s="6">
        <v>25</v>
      </c>
      <c r="V39" s="39"/>
    </row>
    <row r="40" spans="1:22" ht="15">
      <c r="A40" s="2" t="s">
        <v>53</v>
      </c>
      <c r="B40" s="62">
        <v>34253278</v>
      </c>
      <c r="C40" s="24">
        <v>8143246</v>
      </c>
      <c r="D40" s="26">
        <f>SUM(C40/B40)*100</f>
        <v>23.773625403092808</v>
      </c>
      <c r="E40" s="6">
        <v>13</v>
      </c>
      <c r="F40" s="7">
        <v>1046234</v>
      </c>
      <c r="G40" s="8">
        <f t="shared" si="2"/>
        <v>3.0544054790902058</v>
      </c>
      <c r="H40" s="5" t="s">
        <v>41</v>
      </c>
      <c r="I40" s="7">
        <v>17831</v>
      </c>
      <c r="J40" s="8">
        <f>SUM(I40/B40)*100</f>
        <v>0.05205633165970276</v>
      </c>
      <c r="K40" s="5" t="s">
        <v>41</v>
      </c>
      <c r="L40" s="2" t="s">
        <v>53</v>
      </c>
      <c r="M40" s="7">
        <v>246349</v>
      </c>
      <c r="N40" s="8">
        <f>SUM(M40/B40)*100</f>
        <v>0.7191983202308404</v>
      </c>
      <c r="O40" s="5" t="s">
        <v>41</v>
      </c>
      <c r="P40" s="7">
        <v>6271036</v>
      </c>
      <c r="Q40" s="8">
        <f>SUM(P40/B40)*100</f>
        <v>18.307841953111758</v>
      </c>
      <c r="R40" s="10">
        <v>9</v>
      </c>
      <c r="S40" s="7">
        <v>7745290</v>
      </c>
      <c r="T40" s="8">
        <f t="shared" si="3"/>
        <v>22.611821268609678</v>
      </c>
      <c r="U40" s="7">
        <v>13</v>
      </c>
      <c r="V40" s="41"/>
    </row>
    <row r="41" spans="1:22" ht="15">
      <c r="A41" s="2" t="s">
        <v>54</v>
      </c>
      <c r="B41" s="62">
        <v>1035557</v>
      </c>
      <c r="C41" s="24">
        <v>154055</v>
      </c>
      <c r="D41" s="26">
        <f>SUM(C41/B41)*100</f>
        <v>14.876535043459704</v>
      </c>
      <c r="E41" s="10">
        <v>1</v>
      </c>
      <c r="F41" s="4" t="s">
        <v>41</v>
      </c>
      <c r="G41" s="4" t="s">
        <v>41</v>
      </c>
      <c r="H41" s="5" t="s">
        <v>41</v>
      </c>
      <c r="I41" s="7">
        <v>104722</v>
      </c>
      <c r="J41" s="8">
        <f>SUM(I41/B41)*100</f>
        <v>10.112625379385202</v>
      </c>
      <c r="K41" s="5" t="s">
        <v>41</v>
      </c>
      <c r="L41" s="2" t="s">
        <v>54</v>
      </c>
      <c r="M41" s="10" t="s">
        <v>41</v>
      </c>
      <c r="N41" s="10" t="s">
        <v>41</v>
      </c>
      <c r="O41" s="10" t="s">
        <v>41</v>
      </c>
      <c r="P41" s="10">
        <v>107435</v>
      </c>
      <c r="Q41" s="10" t="s">
        <v>109</v>
      </c>
      <c r="R41" s="10" t="s">
        <v>41</v>
      </c>
      <c r="S41" s="7">
        <v>213892</v>
      </c>
      <c r="T41" s="8">
        <f t="shared" si="3"/>
        <v>20.65477805664005</v>
      </c>
      <c r="U41" s="10" t="s">
        <v>41</v>
      </c>
      <c r="V41" s="39"/>
    </row>
    <row r="42" spans="1:22" ht="15">
      <c r="A42" s="2" t="s">
        <v>55</v>
      </c>
      <c r="B42" s="62">
        <v>678893</v>
      </c>
      <c r="C42" s="24">
        <v>309233</v>
      </c>
      <c r="D42" s="26">
        <f>SUM(C42/B42)*100</f>
        <v>45.54959323486912</v>
      </c>
      <c r="E42" s="6">
        <v>1</v>
      </c>
      <c r="F42" s="10" t="s">
        <v>41</v>
      </c>
      <c r="G42" s="10" t="s">
        <v>41</v>
      </c>
      <c r="H42" s="5" t="s">
        <v>41</v>
      </c>
      <c r="I42" s="10" t="s">
        <v>41</v>
      </c>
      <c r="J42" s="9" t="s">
        <v>41</v>
      </c>
      <c r="K42" s="5" t="s">
        <v>41</v>
      </c>
      <c r="L42" s="2" t="s">
        <v>55</v>
      </c>
      <c r="M42" s="10" t="s">
        <v>41</v>
      </c>
      <c r="N42" s="10" t="s">
        <v>41</v>
      </c>
      <c r="O42" s="10" t="s">
        <v>41</v>
      </c>
      <c r="P42" s="10" t="s">
        <v>41</v>
      </c>
      <c r="Q42" s="10" t="s">
        <v>41</v>
      </c>
      <c r="R42" s="10" t="s">
        <v>41</v>
      </c>
      <c r="S42" s="7">
        <v>58560</v>
      </c>
      <c r="T42" s="8">
        <f t="shared" si="3"/>
        <v>8.625807012297962</v>
      </c>
      <c r="U42" s="10" t="s">
        <v>41</v>
      </c>
      <c r="V42" s="41"/>
    </row>
    <row r="43" spans="1:22" ht="15">
      <c r="A43" s="2" t="s">
        <v>56</v>
      </c>
      <c r="B43" s="62">
        <v>348546</v>
      </c>
      <c r="C43" s="27" t="s">
        <v>41</v>
      </c>
      <c r="D43" s="51" t="s">
        <v>41</v>
      </c>
      <c r="E43" s="10" t="s">
        <v>41</v>
      </c>
      <c r="F43" s="4" t="s">
        <v>41</v>
      </c>
      <c r="G43" s="4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2" t="s">
        <v>56</v>
      </c>
      <c r="M43" s="10" t="s">
        <v>41</v>
      </c>
      <c r="N43" s="10" t="s">
        <v>41</v>
      </c>
      <c r="O43" s="10" t="s">
        <v>41</v>
      </c>
      <c r="P43" s="4" t="s">
        <v>41</v>
      </c>
      <c r="Q43" s="9" t="s">
        <v>41</v>
      </c>
      <c r="R43" s="10" t="s">
        <v>41</v>
      </c>
      <c r="S43" s="10" t="s">
        <v>41</v>
      </c>
      <c r="T43" s="9" t="s">
        <v>41</v>
      </c>
      <c r="U43" s="10" t="s">
        <v>41</v>
      </c>
      <c r="V43" s="41"/>
    </row>
    <row r="44" spans="1:22" ht="15">
      <c r="A44" s="2" t="s">
        <v>57</v>
      </c>
      <c r="B44" s="62">
        <v>954719</v>
      </c>
      <c r="C44" s="24">
        <v>246109</v>
      </c>
      <c r="D44" s="26">
        <f aca="true" t="shared" si="4" ref="D44:D56">SUM(C44/B44)*100</f>
        <v>25.778160903888995</v>
      </c>
      <c r="E44" s="10" t="s">
        <v>41</v>
      </c>
      <c r="F44" s="10" t="s">
        <v>41</v>
      </c>
      <c r="G44" s="10" t="s">
        <v>41</v>
      </c>
      <c r="H44" s="5" t="s">
        <v>41</v>
      </c>
      <c r="I44" s="5" t="s">
        <v>41</v>
      </c>
      <c r="J44" s="5" t="s">
        <v>41</v>
      </c>
      <c r="K44" s="5" t="s">
        <v>41</v>
      </c>
      <c r="L44" s="2" t="s">
        <v>57</v>
      </c>
      <c r="M44" s="10" t="s">
        <v>41</v>
      </c>
      <c r="N44" s="10" t="s">
        <v>41</v>
      </c>
      <c r="O44" s="10" t="s">
        <v>41</v>
      </c>
      <c r="P44" s="10" t="s">
        <v>41</v>
      </c>
      <c r="Q44" s="10" t="s">
        <v>41</v>
      </c>
      <c r="R44" s="10" t="s">
        <v>41</v>
      </c>
      <c r="S44" s="10" t="s">
        <v>41</v>
      </c>
      <c r="T44" s="9" t="s">
        <v>41</v>
      </c>
      <c r="U44" s="10" t="s">
        <v>41</v>
      </c>
      <c r="V44" s="41"/>
    </row>
    <row r="45" spans="1:22" ht="15">
      <c r="A45" s="2" t="s">
        <v>58</v>
      </c>
      <c r="B45" s="62">
        <v>16934324</v>
      </c>
      <c r="C45" s="24">
        <v>6845738</v>
      </c>
      <c r="D45" s="26">
        <f t="shared" si="4"/>
        <v>40.42522157955641</v>
      </c>
      <c r="E45" s="6">
        <v>2</v>
      </c>
      <c r="F45" s="7">
        <v>372769</v>
      </c>
      <c r="G45" s="26">
        <f>SUM(F45/B45)*100</f>
        <v>2.2012629497345158</v>
      </c>
      <c r="H45" s="5" t="s">
        <v>41</v>
      </c>
      <c r="I45" s="10" t="s">
        <v>41</v>
      </c>
      <c r="J45" s="9" t="s">
        <v>41</v>
      </c>
      <c r="K45" s="5" t="s">
        <v>41</v>
      </c>
      <c r="L45" s="2" t="s">
        <v>58</v>
      </c>
      <c r="M45" s="10" t="s">
        <v>41</v>
      </c>
      <c r="N45" s="9" t="s">
        <v>41</v>
      </c>
      <c r="O45" s="5" t="s">
        <v>41</v>
      </c>
      <c r="P45" s="10" t="s">
        <v>41</v>
      </c>
      <c r="Q45" s="10" t="s">
        <v>41</v>
      </c>
      <c r="R45" s="10" t="s">
        <v>41</v>
      </c>
      <c r="S45" s="7">
        <v>3268296</v>
      </c>
      <c r="T45" s="8">
        <f>100*S45/$B45</f>
        <v>19.299831513794114</v>
      </c>
      <c r="U45" s="7">
        <v>7</v>
      </c>
      <c r="V45" s="39"/>
    </row>
    <row r="46" spans="1:22" ht="15">
      <c r="A46" s="2" t="s">
        <v>59</v>
      </c>
      <c r="B46" s="62">
        <v>10229072</v>
      </c>
      <c r="C46" s="24">
        <v>3495187</v>
      </c>
      <c r="D46" s="26">
        <f t="shared" si="4"/>
        <v>34.1691504371071</v>
      </c>
      <c r="E46" s="10">
        <v>2</v>
      </c>
      <c r="F46" s="7">
        <v>784454</v>
      </c>
      <c r="G46" s="8">
        <f>SUM(F46/B46)*100</f>
        <v>7.668867713513014</v>
      </c>
      <c r="H46" s="5" t="s">
        <v>41</v>
      </c>
      <c r="I46" s="7">
        <v>260752</v>
      </c>
      <c r="J46" s="8">
        <f>SUM(I46/B46)*100</f>
        <v>2.549126646092627</v>
      </c>
      <c r="K46" s="5" t="s">
        <v>41</v>
      </c>
      <c r="L46" s="2" t="s">
        <v>59</v>
      </c>
      <c r="M46" s="7">
        <v>185444</v>
      </c>
      <c r="N46" s="8">
        <f>SUM(M46/B46)*100</f>
        <v>1.8129112787552966</v>
      </c>
      <c r="O46" s="10" t="s">
        <v>41</v>
      </c>
      <c r="P46" s="10" t="s">
        <v>41</v>
      </c>
      <c r="Q46" s="9" t="s">
        <v>41</v>
      </c>
      <c r="R46" s="10" t="s">
        <v>41</v>
      </c>
      <c r="S46" s="7">
        <v>1071650</v>
      </c>
      <c r="T46" s="8">
        <f>100*S46/$B46</f>
        <v>10.476512434363547</v>
      </c>
      <c r="U46" s="7">
        <v>3</v>
      </c>
      <c r="V46" s="41"/>
    </row>
    <row r="47" spans="1:22" ht="15">
      <c r="A47" s="2" t="s">
        <v>60</v>
      </c>
      <c r="B47" s="62">
        <v>17332448</v>
      </c>
      <c r="C47" s="24">
        <v>7179939</v>
      </c>
      <c r="D47" s="26">
        <f t="shared" si="4"/>
        <v>41.42484085340975</v>
      </c>
      <c r="E47" s="6">
        <v>4</v>
      </c>
      <c r="F47" s="7">
        <v>548297</v>
      </c>
      <c r="G47" s="8">
        <f>SUM(F47/B47)*100</f>
        <v>3.163413500504949</v>
      </c>
      <c r="H47" s="5" t="s">
        <v>41</v>
      </c>
      <c r="I47" s="7">
        <v>64347</v>
      </c>
      <c r="J47" s="8">
        <f>SUM(I47/B47)*100</f>
        <v>0.37125165469990157</v>
      </c>
      <c r="K47" s="5" t="s">
        <v>41</v>
      </c>
      <c r="L47" s="2" t="s">
        <v>60</v>
      </c>
      <c r="M47" s="7">
        <v>89042</v>
      </c>
      <c r="N47" s="8">
        <f>SUM(M47/B47)*100</f>
        <v>0.5137300859059263</v>
      </c>
      <c r="O47" s="10" t="s">
        <v>41</v>
      </c>
      <c r="P47" s="7">
        <v>35802</v>
      </c>
      <c r="Q47" s="8">
        <f>SUM(P47/B47)*100</f>
        <v>0.20656055047734745</v>
      </c>
      <c r="R47" s="10" t="s">
        <v>41</v>
      </c>
      <c r="S47" s="7">
        <v>8494488</v>
      </c>
      <c r="T47" s="8">
        <f>100*S47/$B47</f>
        <v>49.009164775800855</v>
      </c>
      <c r="U47" s="6">
        <v>21</v>
      </c>
      <c r="V47" s="39"/>
    </row>
    <row r="48" spans="1:22" ht="15">
      <c r="A48" s="2" t="s">
        <v>61</v>
      </c>
      <c r="B48" s="62">
        <v>219648</v>
      </c>
      <c r="C48" s="24">
        <v>60258</v>
      </c>
      <c r="D48" s="26">
        <f t="shared" si="4"/>
        <v>27.43389423076923</v>
      </c>
      <c r="E48" s="5" t="s">
        <v>41</v>
      </c>
      <c r="F48" s="10" t="s">
        <v>41</v>
      </c>
      <c r="G48" s="5" t="s">
        <v>41</v>
      </c>
      <c r="H48" s="5" t="s">
        <v>41</v>
      </c>
      <c r="I48" s="10">
        <v>852981</v>
      </c>
      <c r="J48" s="10" t="s">
        <v>97</v>
      </c>
      <c r="K48" s="5">
        <v>2</v>
      </c>
      <c r="L48" s="2" t="s">
        <v>61</v>
      </c>
      <c r="M48" s="10" t="s">
        <v>41</v>
      </c>
      <c r="N48" s="9" t="s">
        <v>41</v>
      </c>
      <c r="O48" s="10" t="s">
        <v>41</v>
      </c>
      <c r="P48" s="10" t="s">
        <v>41</v>
      </c>
      <c r="Q48" s="10" t="s">
        <v>41</v>
      </c>
      <c r="R48" s="10" t="s">
        <v>41</v>
      </c>
      <c r="S48" s="10" t="s">
        <v>41</v>
      </c>
      <c r="T48" s="10" t="s">
        <v>41</v>
      </c>
      <c r="U48" s="10" t="s">
        <v>41</v>
      </c>
      <c r="V48" s="41"/>
    </row>
    <row r="49" spans="1:22" ht="15">
      <c r="A49" s="2" t="s">
        <v>62</v>
      </c>
      <c r="B49" s="62">
        <v>28714515</v>
      </c>
      <c r="C49" s="24">
        <v>4134255</v>
      </c>
      <c r="D49" s="26">
        <f t="shared" si="4"/>
        <v>14.397788017662844</v>
      </c>
      <c r="E49" s="5">
        <v>10</v>
      </c>
      <c r="F49" s="10">
        <v>167619</v>
      </c>
      <c r="G49" s="5" t="s">
        <v>88</v>
      </c>
      <c r="H49" s="5" t="s">
        <v>41</v>
      </c>
      <c r="I49" s="10" t="s">
        <v>41</v>
      </c>
      <c r="J49" s="9" t="s">
        <v>41</v>
      </c>
      <c r="K49" s="5" t="s">
        <v>41</v>
      </c>
      <c r="L49" s="2" t="s">
        <v>62</v>
      </c>
      <c r="M49" s="7">
        <v>824524</v>
      </c>
      <c r="N49" s="8">
        <f>SUM(M49/B49)*100</f>
        <v>2.8714536881434354</v>
      </c>
      <c r="O49" s="10">
        <v>2</v>
      </c>
      <c r="P49" s="10" t="s">
        <v>41</v>
      </c>
      <c r="Q49" s="9" t="s">
        <v>41</v>
      </c>
      <c r="R49" s="10" t="s">
        <v>41</v>
      </c>
      <c r="S49" s="7">
        <v>1455899</v>
      </c>
      <c r="T49" s="8">
        <f>100*S49/$B49</f>
        <v>5.070254538514755</v>
      </c>
      <c r="U49" s="10" t="s">
        <v>41</v>
      </c>
      <c r="V49" s="41"/>
    </row>
    <row r="50" spans="1:22" ht="15">
      <c r="A50" s="2" t="s">
        <v>63</v>
      </c>
      <c r="B50" s="62">
        <v>1324253</v>
      </c>
      <c r="C50" s="24">
        <v>189134</v>
      </c>
      <c r="D50" s="26">
        <f t="shared" si="4"/>
        <v>14.282316143516383</v>
      </c>
      <c r="E50" s="5" t="s">
        <v>41</v>
      </c>
      <c r="F50" s="5" t="s">
        <v>41</v>
      </c>
      <c r="G50" s="5" t="s">
        <v>41</v>
      </c>
      <c r="H50" s="5" t="s">
        <v>41</v>
      </c>
      <c r="I50" s="4" t="s">
        <v>41</v>
      </c>
      <c r="J50" s="4" t="s">
        <v>41</v>
      </c>
      <c r="K50" s="5" t="s">
        <v>41</v>
      </c>
      <c r="L50" s="2" t="s">
        <v>63</v>
      </c>
      <c r="M50" s="7">
        <v>911073</v>
      </c>
      <c r="N50" s="8">
        <f>SUM(M50/B50)*100</f>
        <v>68.79901348156281</v>
      </c>
      <c r="O50" s="7">
        <v>2</v>
      </c>
      <c r="P50" s="10" t="s">
        <v>41</v>
      </c>
      <c r="Q50" s="10" t="s">
        <v>41</v>
      </c>
      <c r="R50" s="10" t="s">
        <v>41</v>
      </c>
      <c r="S50" s="7">
        <v>103494</v>
      </c>
      <c r="T50" s="8">
        <f>100*S50/$B50</f>
        <v>7.815273969551136</v>
      </c>
      <c r="U50" s="10" t="s">
        <v>41</v>
      </c>
      <c r="V50" s="41"/>
    </row>
    <row r="51" spans="1:22" ht="15">
      <c r="A51" s="2" t="s">
        <v>64</v>
      </c>
      <c r="B51" s="62">
        <v>53269616</v>
      </c>
      <c r="C51" s="24">
        <v>6412293</v>
      </c>
      <c r="D51" s="26">
        <f t="shared" si="4"/>
        <v>12.037430493210238</v>
      </c>
      <c r="E51" s="5">
        <v>9</v>
      </c>
      <c r="F51" s="7">
        <v>13139200</v>
      </c>
      <c r="G51" s="8">
        <f>SUM(F51/B51)*100</f>
        <v>24.665467834421783</v>
      </c>
      <c r="H51" s="6">
        <v>19</v>
      </c>
      <c r="I51" s="7">
        <v>70888</v>
      </c>
      <c r="J51" s="8">
        <f>SUM(I51/B51)*100</f>
        <v>0.1330739834880732</v>
      </c>
      <c r="K51" s="5" t="s">
        <v>41</v>
      </c>
      <c r="L51" s="2" t="s">
        <v>64</v>
      </c>
      <c r="M51" s="7">
        <v>10937</v>
      </c>
      <c r="N51" s="8">
        <f>SUM(M51/B51)*100</f>
        <v>0.02053140386820134</v>
      </c>
      <c r="O51" s="10" t="s">
        <v>41</v>
      </c>
      <c r="P51" s="7">
        <v>18871</v>
      </c>
      <c r="Q51" s="8">
        <f>SUM(P51/B51)*100</f>
        <v>0.03542544778246571</v>
      </c>
      <c r="R51" s="10" t="s">
        <v>41</v>
      </c>
      <c r="S51" s="7">
        <v>11810187</v>
      </c>
      <c r="T51" s="8">
        <f>100*S51/$B51</f>
        <v>22.17058782627605</v>
      </c>
      <c r="U51" s="6">
        <v>10</v>
      </c>
      <c r="V51" s="39"/>
    </row>
    <row r="52" spans="1:22" ht="15">
      <c r="A52" s="2" t="s">
        <v>87</v>
      </c>
      <c r="B52" s="62">
        <v>2672871</v>
      </c>
      <c r="C52" s="24">
        <v>1024062</v>
      </c>
      <c r="D52" s="26">
        <v>38.31</v>
      </c>
      <c r="E52" s="5">
        <v>1</v>
      </c>
      <c r="F52" s="7">
        <v>180885</v>
      </c>
      <c r="G52" s="8">
        <v>6.77</v>
      </c>
      <c r="H52" s="5" t="s">
        <v>41</v>
      </c>
      <c r="I52" s="10" t="s">
        <v>41</v>
      </c>
      <c r="J52" s="9" t="s">
        <v>41</v>
      </c>
      <c r="K52" s="5" t="s">
        <v>41</v>
      </c>
      <c r="L52" s="2" t="s">
        <v>87</v>
      </c>
      <c r="M52" s="7">
        <v>4360</v>
      </c>
      <c r="N52" s="9" t="s">
        <v>93</v>
      </c>
      <c r="O52" s="10" t="s">
        <v>41</v>
      </c>
      <c r="P52" s="10" t="s">
        <v>41</v>
      </c>
      <c r="Q52" s="9" t="s">
        <v>41</v>
      </c>
      <c r="R52" s="10" t="s">
        <v>41</v>
      </c>
      <c r="S52" s="7">
        <v>1095316</v>
      </c>
      <c r="T52" s="8">
        <v>40.98</v>
      </c>
      <c r="U52" s="6">
        <v>3</v>
      </c>
      <c r="V52" s="39"/>
    </row>
    <row r="53" spans="1:22" ht="15">
      <c r="A53" s="2" t="s">
        <v>65</v>
      </c>
      <c r="B53" s="62">
        <v>37000233</v>
      </c>
      <c r="C53" s="24">
        <v>5385754</v>
      </c>
      <c r="D53" s="26">
        <f t="shared" si="4"/>
        <v>14.556000228430992</v>
      </c>
      <c r="E53" s="6">
        <v>6</v>
      </c>
      <c r="F53" s="7">
        <v>331319</v>
      </c>
      <c r="G53" s="8">
        <f>SUM(F53/B53)*100</f>
        <v>0.8954511178348525</v>
      </c>
      <c r="H53" s="5" t="s">
        <v>41</v>
      </c>
      <c r="I53" s="7">
        <v>1484152</v>
      </c>
      <c r="J53" s="8">
        <f>SUM(I53/B53)*100</f>
        <v>4.011196361925613</v>
      </c>
      <c r="K53" s="5">
        <v>3</v>
      </c>
      <c r="L53" s="2" t="s">
        <v>65</v>
      </c>
      <c r="M53" s="7">
        <v>14271042</v>
      </c>
      <c r="N53" s="8">
        <f>SUM(M53/B53)*100</f>
        <v>38.57014089613976</v>
      </c>
      <c r="O53" s="6">
        <v>26</v>
      </c>
      <c r="P53" s="10">
        <v>9901</v>
      </c>
      <c r="Q53" s="8">
        <f>SUM(P53/B53)*100</f>
        <v>0.02675929094824889</v>
      </c>
      <c r="R53" s="10" t="s">
        <v>41</v>
      </c>
      <c r="S53" s="7">
        <v>2983950</v>
      </c>
      <c r="T53" s="8">
        <f>100*S53/$B53</f>
        <v>8.064678944048811</v>
      </c>
      <c r="U53" s="10" t="s">
        <v>41</v>
      </c>
      <c r="V53" s="41"/>
    </row>
    <row r="54" spans="1:22" ht="15">
      <c r="A54" s="3"/>
      <c r="B54" s="62"/>
      <c r="C54" s="24"/>
      <c r="D54" s="25"/>
      <c r="E54" s="3"/>
      <c r="F54" s="3"/>
      <c r="G54" s="8"/>
      <c r="H54" s="3"/>
      <c r="I54" s="3"/>
      <c r="J54" s="8"/>
      <c r="K54" s="3"/>
      <c r="L54" s="3"/>
      <c r="M54" s="3"/>
      <c r="N54" s="11" t="s">
        <v>0</v>
      </c>
      <c r="O54" s="3"/>
      <c r="P54" s="3"/>
      <c r="Q54" s="11" t="s">
        <v>0</v>
      </c>
      <c r="R54" s="3"/>
      <c r="S54" s="3"/>
      <c r="T54" s="8"/>
      <c r="U54" s="3"/>
      <c r="V54" s="36"/>
    </row>
    <row r="55" spans="1:22" ht="15">
      <c r="A55" s="21" t="s">
        <v>66</v>
      </c>
      <c r="B55" s="62"/>
      <c r="C55" s="24"/>
      <c r="D55" s="26"/>
      <c r="E55" s="3"/>
      <c r="F55" s="3"/>
      <c r="G55" s="8"/>
      <c r="H55" s="3"/>
      <c r="I55" s="3"/>
      <c r="J55" s="8"/>
      <c r="K55" s="3"/>
      <c r="L55" s="21" t="s">
        <v>66</v>
      </c>
      <c r="M55" s="3"/>
      <c r="N55" s="11" t="s">
        <v>0</v>
      </c>
      <c r="O55" s="3"/>
      <c r="P55" s="3"/>
      <c r="Q55" s="11" t="s">
        <v>0</v>
      </c>
      <c r="R55" s="3"/>
      <c r="S55" s="3"/>
      <c r="T55" s="11" t="s">
        <v>0</v>
      </c>
      <c r="U55" s="3"/>
      <c r="V55" s="36"/>
    </row>
    <row r="56" spans="1:22" ht="15">
      <c r="A56" s="2" t="s">
        <v>67</v>
      </c>
      <c r="B56" s="62">
        <v>153825</v>
      </c>
      <c r="C56" s="24">
        <v>85794</v>
      </c>
      <c r="D56" s="26">
        <f t="shared" si="4"/>
        <v>55.77376889322282</v>
      </c>
      <c r="E56" s="5">
        <v>1</v>
      </c>
      <c r="F56" s="10">
        <v>1122</v>
      </c>
      <c r="G56" s="9">
        <v>0.73</v>
      </c>
      <c r="H56" s="5" t="s">
        <v>41</v>
      </c>
      <c r="I56" s="10" t="s">
        <v>41</v>
      </c>
      <c r="J56" s="10" t="s">
        <v>41</v>
      </c>
      <c r="K56" s="5" t="s">
        <v>41</v>
      </c>
      <c r="L56" s="2" t="s">
        <v>67</v>
      </c>
      <c r="M56" s="10">
        <v>4175</v>
      </c>
      <c r="N56" s="10" t="s">
        <v>94</v>
      </c>
      <c r="O56" s="10" t="s">
        <v>41</v>
      </c>
      <c r="P56" s="10">
        <v>2364</v>
      </c>
      <c r="Q56" s="10" t="s">
        <v>110</v>
      </c>
      <c r="R56" s="10" t="s">
        <v>41</v>
      </c>
      <c r="S56" s="7">
        <v>55294</v>
      </c>
      <c r="T56" s="8">
        <f>100*S56/$B56</f>
        <v>35.946042580854865</v>
      </c>
      <c r="U56" s="10" t="s">
        <v>41</v>
      </c>
      <c r="V56" s="41"/>
    </row>
    <row r="57" spans="1:22" ht="15">
      <c r="A57" s="2" t="s">
        <v>68</v>
      </c>
      <c r="B57" s="62">
        <v>268670</v>
      </c>
      <c r="C57" s="24">
        <v>139880</v>
      </c>
      <c r="D57" s="26">
        <f>SUM(C57/B57)*100</f>
        <v>52.063870175308004</v>
      </c>
      <c r="E57" s="5">
        <v>1</v>
      </c>
      <c r="F57" s="10">
        <v>6203</v>
      </c>
      <c r="G57" s="26">
        <f>SUM(F57/B57)*100</f>
        <v>2.3087802880857557</v>
      </c>
      <c r="H57" s="5" t="s">
        <v>41</v>
      </c>
      <c r="I57" s="10" t="s">
        <v>41</v>
      </c>
      <c r="J57" s="10" t="s">
        <v>41</v>
      </c>
      <c r="K57" s="5" t="s">
        <v>41</v>
      </c>
      <c r="L57" s="2" t="s">
        <v>68</v>
      </c>
      <c r="M57" s="10" t="s">
        <v>41</v>
      </c>
      <c r="N57" s="10" t="s">
        <v>41</v>
      </c>
      <c r="O57" s="10" t="s">
        <v>41</v>
      </c>
      <c r="P57" s="10" t="s">
        <v>41</v>
      </c>
      <c r="Q57" s="10" t="s">
        <v>41</v>
      </c>
      <c r="R57" s="10" t="s">
        <v>41</v>
      </c>
      <c r="S57" s="7">
        <v>94632</v>
      </c>
      <c r="T57" s="8">
        <f>100*S57/$B57</f>
        <v>35.22239178173968</v>
      </c>
      <c r="U57" s="10" t="s">
        <v>41</v>
      </c>
      <c r="V57" s="41"/>
    </row>
    <row r="58" spans="1:22" ht="15">
      <c r="A58" s="2" t="s">
        <v>69</v>
      </c>
      <c r="B58" s="62">
        <v>84703</v>
      </c>
      <c r="C58" s="24">
        <v>21772</v>
      </c>
      <c r="D58" s="26">
        <f>SUM(C58/B58)*100</f>
        <v>25.703930203180526</v>
      </c>
      <c r="E58" s="5" t="s">
        <v>41</v>
      </c>
      <c r="F58" s="10">
        <v>725</v>
      </c>
      <c r="G58" s="10" t="s">
        <v>89</v>
      </c>
      <c r="H58" s="5" t="s">
        <v>41</v>
      </c>
      <c r="I58" s="10" t="s">
        <v>41</v>
      </c>
      <c r="J58" s="10" t="s">
        <v>41</v>
      </c>
      <c r="K58" s="5" t="s">
        <v>41</v>
      </c>
      <c r="L58" s="2" t="s">
        <v>69</v>
      </c>
      <c r="M58" s="10">
        <v>1158</v>
      </c>
      <c r="N58" s="10" t="s">
        <v>95</v>
      </c>
      <c r="O58" s="10" t="s">
        <v>41</v>
      </c>
      <c r="P58" s="10">
        <v>1576</v>
      </c>
      <c r="Q58" s="10" t="s">
        <v>111</v>
      </c>
      <c r="R58" s="10" t="s">
        <v>41</v>
      </c>
      <c r="S58" s="7">
        <v>13178</v>
      </c>
      <c r="T58" s="8">
        <f>100*S58/$B58</f>
        <v>15.557890511552129</v>
      </c>
      <c r="U58" s="10" t="s">
        <v>41</v>
      </c>
      <c r="V58" s="41"/>
    </row>
    <row r="59" spans="1:22" ht="15">
      <c r="A59" s="2" t="s">
        <v>70</v>
      </c>
      <c r="B59" s="62">
        <v>55591</v>
      </c>
      <c r="C59" s="24">
        <v>27523</v>
      </c>
      <c r="D59" s="26">
        <f>SUM(C59/B59)*100</f>
        <v>49.50981273947222</v>
      </c>
      <c r="E59" s="5">
        <v>1</v>
      </c>
      <c r="F59" s="10">
        <v>1152</v>
      </c>
      <c r="G59" s="4">
        <v>2.07</v>
      </c>
      <c r="H59" s="4" t="s">
        <v>41</v>
      </c>
      <c r="I59" s="4" t="s">
        <v>41</v>
      </c>
      <c r="J59" s="4" t="s">
        <v>41</v>
      </c>
      <c r="K59" s="4" t="s">
        <v>41</v>
      </c>
      <c r="L59" s="2" t="s">
        <v>70</v>
      </c>
      <c r="M59" s="10" t="s">
        <v>41</v>
      </c>
      <c r="N59" s="10" t="s">
        <v>41</v>
      </c>
      <c r="O59" s="10" t="s">
        <v>41</v>
      </c>
      <c r="P59" s="4" t="s">
        <v>41</v>
      </c>
      <c r="Q59" s="9" t="s">
        <v>41</v>
      </c>
      <c r="R59" s="10" t="s">
        <v>41</v>
      </c>
      <c r="S59" s="7">
        <v>26916</v>
      </c>
      <c r="T59" s="8">
        <f>100*S59/$B59</f>
        <v>48.417909373819505</v>
      </c>
      <c r="U59" s="10" t="s">
        <v>41</v>
      </c>
      <c r="V59" s="41"/>
    </row>
    <row r="60" spans="1:22" ht="15">
      <c r="A60" s="2" t="s">
        <v>71</v>
      </c>
      <c r="B60" s="62">
        <v>4125832</v>
      </c>
      <c r="C60" s="24">
        <v>2261199</v>
      </c>
      <c r="D60" s="26">
        <f>SUM(C60/B60)*100</f>
        <v>54.80589127235428</v>
      </c>
      <c r="E60" s="5">
        <v>6</v>
      </c>
      <c r="F60" s="7">
        <v>102269</v>
      </c>
      <c r="G60" s="8">
        <f>SUM(F60/B60)*100</f>
        <v>2.4787485287815887</v>
      </c>
      <c r="H60" s="5" t="s">
        <v>41</v>
      </c>
      <c r="I60" s="5" t="s">
        <v>41</v>
      </c>
      <c r="J60" s="5" t="s">
        <v>41</v>
      </c>
      <c r="K60" s="5" t="s">
        <v>41</v>
      </c>
      <c r="L60" s="2" t="s">
        <v>71</v>
      </c>
      <c r="M60" s="10" t="s">
        <v>41</v>
      </c>
      <c r="N60" s="10" t="s">
        <v>41</v>
      </c>
      <c r="O60" s="10" t="s">
        <v>41</v>
      </c>
      <c r="P60" s="10" t="s">
        <v>41</v>
      </c>
      <c r="Q60" s="9" t="s">
        <v>41</v>
      </c>
      <c r="R60" s="10" t="s">
        <v>41</v>
      </c>
      <c r="S60" s="7">
        <v>1677833</v>
      </c>
      <c r="T60" s="8">
        <f>100*S60/$B60</f>
        <v>40.66653707664297</v>
      </c>
      <c r="U60" s="10">
        <v>1</v>
      </c>
      <c r="V60" s="41"/>
    </row>
    <row r="61" spans="1:22" ht="15">
      <c r="A61" s="2" t="s">
        <v>72</v>
      </c>
      <c r="B61" s="62">
        <v>31820</v>
      </c>
      <c r="C61" s="24">
        <v>15526</v>
      </c>
      <c r="D61" s="26">
        <f>SUM(C61/B61)*100</f>
        <v>48.79321181646763</v>
      </c>
      <c r="E61" s="5" t="s">
        <v>41</v>
      </c>
      <c r="F61" s="10" t="s">
        <v>41</v>
      </c>
      <c r="G61" s="10" t="s">
        <v>41</v>
      </c>
      <c r="H61" s="5" t="s">
        <v>41</v>
      </c>
      <c r="I61" s="10" t="s">
        <v>41</v>
      </c>
      <c r="J61" s="10" t="s">
        <v>41</v>
      </c>
      <c r="K61" s="5" t="s">
        <v>41</v>
      </c>
      <c r="L61" s="2" t="s">
        <v>72</v>
      </c>
      <c r="M61" s="10" t="s">
        <v>41</v>
      </c>
      <c r="N61" s="10" t="s">
        <v>41</v>
      </c>
      <c r="O61" s="10" t="s">
        <v>41</v>
      </c>
      <c r="P61" s="10" t="s">
        <v>41</v>
      </c>
      <c r="Q61" s="9" t="s">
        <v>41</v>
      </c>
      <c r="R61" s="10" t="s">
        <v>41</v>
      </c>
      <c r="S61" s="10" t="s">
        <v>41</v>
      </c>
      <c r="T61" s="10" t="s">
        <v>41</v>
      </c>
      <c r="U61" s="10" t="s">
        <v>41</v>
      </c>
      <c r="V61" s="41"/>
    </row>
    <row r="62" spans="1:22" ht="15">
      <c r="A62" s="2" t="s">
        <v>73</v>
      </c>
      <c r="B62" s="62">
        <v>483816</v>
      </c>
      <c r="C62" s="50" t="s">
        <v>41</v>
      </c>
      <c r="D62" s="51" t="s">
        <v>41</v>
      </c>
      <c r="E62" s="5" t="s">
        <v>41</v>
      </c>
      <c r="F62" s="10">
        <v>2665</v>
      </c>
      <c r="G62" s="10" t="s">
        <v>90</v>
      </c>
      <c r="H62" s="5" t="s">
        <v>41</v>
      </c>
      <c r="I62" s="10" t="s">
        <v>41</v>
      </c>
      <c r="J62" s="10" t="s">
        <v>41</v>
      </c>
      <c r="K62" s="5" t="s">
        <v>41</v>
      </c>
      <c r="L62" s="2" t="s">
        <v>73</v>
      </c>
      <c r="M62" s="10" t="s">
        <v>41</v>
      </c>
      <c r="N62" s="10" t="s">
        <v>41</v>
      </c>
      <c r="O62" s="10" t="s">
        <v>41</v>
      </c>
      <c r="P62" s="10" t="s">
        <v>41</v>
      </c>
      <c r="Q62" s="10" t="s">
        <v>41</v>
      </c>
      <c r="R62" s="10" t="s">
        <v>41</v>
      </c>
      <c r="S62" s="10">
        <v>172472</v>
      </c>
      <c r="T62" s="10">
        <v>35.65</v>
      </c>
      <c r="U62" s="10" t="s">
        <v>41</v>
      </c>
      <c r="V62" s="41"/>
    </row>
    <row r="63" spans="1:22" ht="15">
      <c r="A63" s="3"/>
      <c r="B63" s="62"/>
      <c r="C63" s="24"/>
      <c r="D63" s="11" t="s">
        <v>0</v>
      </c>
      <c r="E63" s="3"/>
      <c r="F63" s="7"/>
      <c r="G63" s="8"/>
      <c r="H63" s="2" t="s">
        <v>0</v>
      </c>
      <c r="I63" s="7"/>
      <c r="J63" s="8"/>
      <c r="K63" s="3"/>
      <c r="L63" s="3"/>
      <c r="M63" s="7"/>
      <c r="N63" s="8"/>
      <c r="O63" s="3"/>
      <c r="P63" s="7"/>
      <c r="Q63" s="8"/>
      <c r="R63" s="3"/>
      <c r="S63" s="7"/>
      <c r="T63" s="8"/>
      <c r="U63" s="3"/>
      <c r="V63" s="39"/>
    </row>
    <row r="64" spans="1:22" ht="15">
      <c r="A64" s="63" t="s">
        <v>74</v>
      </c>
      <c r="B64" s="62">
        <f>SUM(B26:B62)</f>
        <v>389779784</v>
      </c>
      <c r="C64" s="62">
        <f>SUM(C26:C62)</f>
        <v>103408949</v>
      </c>
      <c r="D64" s="64">
        <f>SUM(C64/B64)*100</f>
        <v>26.53009551670335</v>
      </c>
      <c r="E64" s="65">
        <f>SUM(E25:E62)</f>
        <v>145</v>
      </c>
      <c r="F64" s="66">
        <f>SUM(F26:F62)</f>
        <v>20765229</v>
      </c>
      <c r="G64" s="64">
        <f>SUM(F64/B64)*100</f>
        <v>5.327425857468278</v>
      </c>
      <c r="H64" s="66">
        <f>SUM(H26:H62)</f>
        <v>19</v>
      </c>
      <c r="I64" s="66">
        <f>SUM(I26:I62)</f>
        <v>5484111</v>
      </c>
      <c r="J64" s="64">
        <f>SUM(I64/B64)*100</f>
        <v>1.4069767661423918</v>
      </c>
      <c r="K64" s="66">
        <v>10</v>
      </c>
      <c r="L64" s="63" t="s">
        <v>74</v>
      </c>
      <c r="M64" s="66">
        <f>SUM(M26:M62)</f>
        <v>22070614</v>
      </c>
      <c r="N64" s="64">
        <f>SUM(M64/B64)*100</f>
        <v>5.662329065275483</v>
      </c>
      <c r="O64" s="66">
        <v>43</v>
      </c>
      <c r="P64" s="66">
        <f>SUM(P26:P62)</f>
        <v>7023175</v>
      </c>
      <c r="Q64" s="64">
        <f>SUM(P64/B64)*100</f>
        <v>1.801831518281102</v>
      </c>
      <c r="R64" s="66">
        <v>9</v>
      </c>
      <c r="S64" s="66">
        <f>SUM(S26:S62)</f>
        <v>86371561</v>
      </c>
      <c r="T64" s="64">
        <f>SUM(S64/B64)*100</f>
        <v>22.159066361430384</v>
      </c>
      <c r="U64" s="66">
        <f>SUM(U26:U62)</f>
        <v>138</v>
      </c>
      <c r="V64" s="39"/>
    </row>
    <row r="65" spans="1:22" ht="12.75">
      <c r="A65" s="14"/>
      <c r="B65" s="18"/>
      <c r="C65" s="17"/>
      <c r="D65" s="15"/>
      <c r="E65" s="15"/>
      <c r="F65" s="15"/>
      <c r="G65" s="15"/>
      <c r="H65" s="15"/>
      <c r="I65" s="15"/>
      <c r="J65" s="17"/>
      <c r="K65" s="17"/>
      <c r="L65" s="30"/>
      <c r="M65" s="30"/>
      <c r="N65" s="30"/>
      <c r="O65" s="30"/>
      <c r="P65" s="30"/>
      <c r="Q65" s="14"/>
      <c r="R65" s="30"/>
      <c r="S65" s="30"/>
      <c r="T65" s="30"/>
      <c r="U65" s="30"/>
      <c r="V65" s="3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" t="s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85"/>
      <c r="B69" s="3"/>
      <c r="C69" s="3"/>
      <c r="D69" s="3"/>
      <c r="E69" s="3"/>
      <c r="F69" s="3"/>
      <c r="G69" s="3"/>
      <c r="H69" s="3"/>
      <c r="I69" s="3"/>
      <c r="J69" s="2" t="s">
        <v>0</v>
      </c>
      <c r="K69" s="86">
        <v>511</v>
      </c>
      <c r="L69" s="85">
        <v>512</v>
      </c>
      <c r="M69" s="3"/>
      <c r="N69" s="3"/>
      <c r="O69" s="3"/>
      <c r="P69" s="3"/>
      <c r="Q69" s="3"/>
      <c r="R69" s="3"/>
      <c r="S69" s="3"/>
      <c r="T69" s="3"/>
      <c r="U69" s="2" t="s">
        <v>0</v>
      </c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28" customFormat="1" ht="15.75">
      <c r="A71" s="99" t="s">
        <v>79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99" t="s">
        <v>79</v>
      </c>
      <c r="M71" s="100"/>
      <c r="N71" s="100"/>
      <c r="O71" s="100"/>
      <c r="P71" s="100"/>
      <c r="Q71" s="100"/>
      <c r="R71" s="100"/>
      <c r="S71" s="100"/>
      <c r="T71" s="100"/>
      <c r="U71" s="100"/>
      <c r="V71" s="29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">
      <c r="A73" s="101" t="s">
        <v>126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1" t="s">
        <v>125</v>
      </c>
      <c r="M73" s="97"/>
      <c r="N73" s="97"/>
      <c r="O73" s="97"/>
      <c r="P73" s="97"/>
      <c r="Q73" s="97"/>
      <c r="R73" s="97"/>
      <c r="S73" s="97"/>
      <c r="T73" s="97"/>
      <c r="U73" s="97"/>
      <c r="V73" s="29"/>
    </row>
    <row r="74" spans="1:22" ht="15">
      <c r="A74" s="101" t="s">
        <v>124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101" t="s">
        <v>82</v>
      </c>
      <c r="M74" s="97"/>
      <c r="N74" s="97"/>
      <c r="O74" s="97"/>
      <c r="P74" s="97"/>
      <c r="Q74" s="97"/>
      <c r="R74" s="97"/>
      <c r="S74" s="97"/>
      <c r="T74" s="97"/>
      <c r="U74" s="97"/>
      <c r="V74" s="29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0"/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30"/>
      <c r="M76" s="30"/>
      <c r="N76" s="30"/>
      <c r="O76" s="30"/>
      <c r="P76" s="30"/>
      <c r="Q76" s="30"/>
      <c r="R76" s="30"/>
      <c r="S76" s="30"/>
      <c r="T76" s="30"/>
      <c r="U76" s="33"/>
      <c r="V76" s="35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S77" s="3"/>
      <c r="T77" s="3"/>
      <c r="U77" s="3"/>
      <c r="V77" s="3"/>
    </row>
    <row r="78" spans="1:20" ht="15">
      <c r="A78" s="3"/>
      <c r="C78" s="96" t="s">
        <v>112</v>
      </c>
      <c r="D78" s="97"/>
      <c r="E78" s="97"/>
      <c r="F78" s="29"/>
      <c r="G78" s="67"/>
      <c r="H78" s="98" t="s">
        <v>113</v>
      </c>
      <c r="I78" s="91"/>
      <c r="J78" s="91"/>
      <c r="L78" s="3"/>
      <c r="M78" s="90" t="s">
        <v>122</v>
      </c>
      <c r="N78" s="91"/>
      <c r="O78" s="91"/>
      <c r="R78" s="90" t="s">
        <v>120</v>
      </c>
      <c r="S78" s="91"/>
      <c r="T78" s="91"/>
    </row>
    <row r="79" spans="1:16" ht="15">
      <c r="A79" s="21" t="s">
        <v>10</v>
      </c>
      <c r="C79" s="101" t="s">
        <v>119</v>
      </c>
      <c r="D79" s="97"/>
      <c r="E79" s="97"/>
      <c r="G79" s="20"/>
      <c r="H79" s="13" t="s">
        <v>75</v>
      </c>
      <c r="I79" s="88" t="s">
        <v>119</v>
      </c>
      <c r="J79" s="88"/>
      <c r="L79" s="21" t="s">
        <v>10</v>
      </c>
      <c r="M79" s="90" t="s">
        <v>121</v>
      </c>
      <c r="N79" s="91"/>
      <c r="O79" s="91"/>
      <c r="P79" s="53"/>
    </row>
    <row r="80" spans="1:20" ht="15">
      <c r="A80" s="21" t="s">
        <v>15</v>
      </c>
      <c r="C80" s="105" t="s">
        <v>118</v>
      </c>
      <c r="D80" s="106"/>
      <c r="E80" s="106"/>
      <c r="G80" s="35"/>
      <c r="H80" s="92" t="s">
        <v>118</v>
      </c>
      <c r="I80" s="93"/>
      <c r="J80" s="93"/>
      <c r="L80" s="21" t="s">
        <v>15</v>
      </c>
      <c r="M80" s="92" t="s">
        <v>123</v>
      </c>
      <c r="N80" s="93"/>
      <c r="O80" s="93"/>
      <c r="P80" s="2"/>
      <c r="Q80" s="3"/>
      <c r="R80" s="94"/>
      <c r="S80" s="95"/>
      <c r="T80" s="95"/>
    </row>
    <row r="81" spans="1:20" ht="15">
      <c r="A81" s="3"/>
      <c r="C81" s="55" t="s">
        <v>17</v>
      </c>
      <c r="D81" s="55" t="s">
        <v>20</v>
      </c>
      <c r="E81" s="55" t="s">
        <v>19</v>
      </c>
      <c r="H81" s="19" t="s">
        <v>17</v>
      </c>
      <c r="I81" s="19" t="s">
        <v>18</v>
      </c>
      <c r="J81" s="19" t="s">
        <v>19</v>
      </c>
      <c r="L81" s="20"/>
      <c r="M81" s="19" t="s">
        <v>17</v>
      </c>
      <c r="N81" s="19" t="s">
        <v>18</v>
      </c>
      <c r="O81" s="19" t="s">
        <v>19</v>
      </c>
      <c r="R81" s="19" t="s">
        <v>17</v>
      </c>
      <c r="S81" s="19" t="s">
        <v>20</v>
      </c>
      <c r="T81" s="19" t="s">
        <v>19</v>
      </c>
    </row>
    <row r="82" spans="1:20" ht="15">
      <c r="A82" s="3"/>
      <c r="C82" s="55" t="s">
        <v>22</v>
      </c>
      <c r="D82" s="55" t="s">
        <v>22</v>
      </c>
      <c r="E82" s="55" t="s">
        <v>23</v>
      </c>
      <c r="H82" s="19" t="s">
        <v>22</v>
      </c>
      <c r="I82" s="19" t="s">
        <v>22</v>
      </c>
      <c r="J82" s="19" t="s">
        <v>23</v>
      </c>
      <c r="L82" s="3"/>
      <c r="M82" s="19" t="s">
        <v>22</v>
      </c>
      <c r="N82" s="19" t="s">
        <v>22</v>
      </c>
      <c r="O82" s="19" t="s">
        <v>23</v>
      </c>
      <c r="R82" s="19" t="s">
        <v>22</v>
      </c>
      <c r="S82" s="19" t="s">
        <v>22</v>
      </c>
      <c r="T82" s="19" t="s">
        <v>23</v>
      </c>
    </row>
    <row r="83" spans="1:19" ht="15">
      <c r="A83" s="3"/>
      <c r="C83" s="55" t="s">
        <v>24</v>
      </c>
      <c r="D83" s="55" t="s">
        <v>24</v>
      </c>
      <c r="E83" s="68"/>
      <c r="H83" s="19" t="s">
        <v>24</v>
      </c>
      <c r="I83" s="19" t="s">
        <v>24</v>
      </c>
      <c r="J83" s="19"/>
      <c r="L83" s="3"/>
      <c r="M83" s="19" t="s">
        <v>24</v>
      </c>
      <c r="N83" s="19" t="s">
        <v>24</v>
      </c>
      <c r="O83" s="20"/>
      <c r="R83" s="19" t="s">
        <v>24</v>
      </c>
      <c r="S83" s="19" t="s">
        <v>24</v>
      </c>
    </row>
    <row r="84" spans="1:19" ht="15">
      <c r="A84" s="3"/>
      <c r="C84" s="56" t="s">
        <v>25</v>
      </c>
      <c r="D84" s="56" t="s">
        <v>25</v>
      </c>
      <c r="E84" s="68"/>
      <c r="G84" s="20"/>
      <c r="H84" s="22" t="s">
        <v>25</v>
      </c>
      <c r="I84" s="22" t="s">
        <v>25</v>
      </c>
      <c r="J84" s="22"/>
      <c r="L84" s="3"/>
      <c r="M84" s="22" t="s">
        <v>25</v>
      </c>
      <c r="N84" s="22" t="s">
        <v>25</v>
      </c>
      <c r="O84" s="20"/>
      <c r="R84" s="22" t="s">
        <v>25</v>
      </c>
      <c r="S84" s="22" t="s">
        <v>25</v>
      </c>
    </row>
    <row r="85" spans="1:19" ht="15">
      <c r="A85" s="3"/>
      <c r="C85" s="55" t="s">
        <v>21</v>
      </c>
      <c r="D85" s="55" t="s">
        <v>21</v>
      </c>
      <c r="E85" s="68"/>
      <c r="G85" s="20"/>
      <c r="H85" s="22" t="s">
        <v>26</v>
      </c>
      <c r="I85" s="22" t="s">
        <v>27</v>
      </c>
      <c r="J85" s="22"/>
      <c r="L85" s="3"/>
      <c r="M85" s="22" t="s">
        <v>26</v>
      </c>
      <c r="N85" s="22" t="s">
        <v>27</v>
      </c>
      <c r="O85" s="20"/>
      <c r="R85" s="22" t="s">
        <v>26</v>
      </c>
      <c r="S85" s="22" t="s">
        <v>27</v>
      </c>
    </row>
    <row r="86" spans="1:22" ht="14.25">
      <c r="A86" s="30"/>
      <c r="B86" s="30"/>
      <c r="C86" s="69"/>
      <c r="D86" s="69"/>
      <c r="E86" s="70"/>
      <c r="F86" s="31"/>
      <c r="G86" s="30"/>
      <c r="H86" s="31"/>
      <c r="I86" s="31"/>
      <c r="J86" s="31"/>
      <c r="K86" s="30"/>
      <c r="L86" s="30"/>
      <c r="M86" s="30"/>
      <c r="N86" s="30"/>
      <c r="O86" s="30"/>
      <c r="P86" s="31"/>
      <c r="Q86" s="31"/>
      <c r="R86" s="30"/>
      <c r="S86" s="31"/>
      <c r="T86" s="31"/>
      <c r="U86" s="52"/>
      <c r="V86" s="33"/>
    </row>
    <row r="87" spans="1:22" ht="15">
      <c r="A87" s="21" t="s">
        <v>28</v>
      </c>
      <c r="B87" s="47"/>
      <c r="C87" s="66">
        <v>21</v>
      </c>
      <c r="D87" s="66">
        <v>22</v>
      </c>
      <c r="E87" s="66">
        <v>23</v>
      </c>
      <c r="F87" s="47"/>
      <c r="G87" s="47"/>
      <c r="H87" s="42">
        <v>24</v>
      </c>
      <c r="I87" s="42">
        <v>25</v>
      </c>
      <c r="J87" s="42">
        <v>26</v>
      </c>
      <c r="K87" s="47"/>
      <c r="L87" s="21" t="s">
        <v>28</v>
      </c>
      <c r="M87" s="42">
        <v>27</v>
      </c>
      <c r="N87" s="42">
        <v>28</v>
      </c>
      <c r="O87" s="42">
        <v>29</v>
      </c>
      <c r="R87" s="42">
        <v>30</v>
      </c>
      <c r="S87" s="42">
        <v>31</v>
      </c>
      <c r="T87" s="42">
        <v>32</v>
      </c>
      <c r="U87" s="42"/>
      <c r="V87" s="47"/>
    </row>
    <row r="88" spans="1:22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21" t="s">
        <v>39</v>
      </c>
      <c r="B90" s="6"/>
      <c r="C90" s="6"/>
      <c r="D90" s="6"/>
      <c r="E90" s="6"/>
      <c r="F90" s="6"/>
      <c r="G90" s="3"/>
      <c r="H90" s="6"/>
      <c r="I90" s="6"/>
      <c r="J90" s="6"/>
      <c r="K90" s="6"/>
      <c r="L90" s="21" t="s">
        <v>39</v>
      </c>
      <c r="M90" s="6"/>
      <c r="N90" s="6"/>
      <c r="O90" s="6"/>
      <c r="P90" s="6"/>
      <c r="Q90" s="6"/>
      <c r="R90" s="3"/>
      <c r="S90" s="6"/>
      <c r="T90" s="6"/>
      <c r="U90" s="6"/>
      <c r="V90" s="6"/>
    </row>
    <row r="91" spans="1:20" ht="15">
      <c r="A91" s="2" t="s">
        <v>40</v>
      </c>
      <c r="C91" s="71">
        <v>19228042</v>
      </c>
      <c r="D91" s="80">
        <f>SUM(C91/B26)*100</f>
        <v>53.76567801005909</v>
      </c>
      <c r="E91" s="71">
        <v>31</v>
      </c>
      <c r="F91" s="73"/>
      <c r="G91" s="73"/>
      <c r="H91" s="74">
        <v>11919612</v>
      </c>
      <c r="I91" s="26">
        <f>100*H91/B26</f>
        <v>33.3297597746477</v>
      </c>
      <c r="J91" s="74">
        <v>5</v>
      </c>
      <c r="L91" s="2" t="s">
        <v>40</v>
      </c>
      <c r="M91" s="7">
        <v>3131601</v>
      </c>
      <c r="N91" s="8">
        <v>8.76</v>
      </c>
      <c r="O91" s="6">
        <v>6</v>
      </c>
      <c r="R91" s="7">
        <v>1483415</v>
      </c>
      <c r="S91" s="8">
        <f>(R91/B26)*100</f>
        <v>4.147942533373486</v>
      </c>
      <c r="T91" s="4" t="s">
        <v>41</v>
      </c>
    </row>
    <row r="92" spans="1:20" ht="15">
      <c r="A92" s="2" t="s">
        <v>42</v>
      </c>
      <c r="C92" s="71">
        <v>245627</v>
      </c>
      <c r="D92" s="80">
        <f>SUM(C92/B27)*100</f>
        <v>63.811154293790004</v>
      </c>
      <c r="E92" s="72">
        <v>2</v>
      </c>
      <c r="F92" s="73"/>
      <c r="G92" s="73"/>
      <c r="H92" s="74">
        <v>87669</v>
      </c>
      <c r="I92" s="26">
        <f>100*H92/B27</f>
        <v>22.775428132014298</v>
      </c>
      <c r="J92" s="75" t="s">
        <v>41</v>
      </c>
      <c r="L92" s="2" t="s">
        <v>42</v>
      </c>
      <c r="M92" s="10">
        <v>4896</v>
      </c>
      <c r="N92" s="9">
        <v>1.27</v>
      </c>
      <c r="O92" s="4" t="s">
        <v>41</v>
      </c>
      <c r="R92" s="12">
        <v>46736</v>
      </c>
      <c r="S92" s="4">
        <v>12.14</v>
      </c>
      <c r="T92" s="4" t="s">
        <v>41</v>
      </c>
    </row>
    <row r="93" spans="1:20" ht="15">
      <c r="A93" s="2" t="s">
        <v>43</v>
      </c>
      <c r="C93" s="71">
        <v>6257888</v>
      </c>
      <c r="D93" s="80">
        <f>SUM(C93/B28)*100</f>
        <v>60.33392116091561</v>
      </c>
      <c r="E93" s="71">
        <v>11</v>
      </c>
      <c r="F93" s="73"/>
      <c r="G93" s="73"/>
      <c r="H93" s="74">
        <v>2428781</v>
      </c>
      <c r="I93" s="26">
        <f>100*H93/B28</f>
        <v>23.416507513578026</v>
      </c>
      <c r="J93" s="75">
        <v>2</v>
      </c>
      <c r="L93" s="2" t="s">
        <v>43</v>
      </c>
      <c r="M93" s="7">
        <v>294482</v>
      </c>
      <c r="N93" s="9">
        <v>2.84</v>
      </c>
      <c r="O93" s="5" t="s">
        <v>41</v>
      </c>
      <c r="R93" s="10">
        <v>1390938</v>
      </c>
      <c r="S93" s="8">
        <f>(R93/B28)*100</f>
        <v>13.410393991027266</v>
      </c>
      <c r="T93" s="6">
        <v>1</v>
      </c>
    </row>
    <row r="94" spans="1:20" ht="15">
      <c r="A94" s="2" t="s">
        <v>44</v>
      </c>
      <c r="C94" s="71">
        <v>7496195</v>
      </c>
      <c r="D94" s="80">
        <f>SUM(C94/B29)*100</f>
        <v>25.558599065157868</v>
      </c>
      <c r="E94" s="71">
        <v>8</v>
      </c>
      <c r="F94" s="73"/>
      <c r="G94" s="73"/>
      <c r="H94" s="74">
        <v>16993826</v>
      </c>
      <c r="I94" s="26">
        <f>100*H94/B29</f>
        <v>57.94118020102938</v>
      </c>
      <c r="J94" s="75">
        <v>28</v>
      </c>
      <c r="L94" s="2" t="s">
        <v>44</v>
      </c>
      <c r="M94" s="7">
        <v>2907868</v>
      </c>
      <c r="N94" s="8">
        <f>(M94/B29)*100</f>
        <v>9.914500936328693</v>
      </c>
      <c r="O94" s="5">
        <v>4</v>
      </c>
      <c r="R94" s="7">
        <v>1931555</v>
      </c>
      <c r="S94" s="8">
        <f>(R94/B29)*100</f>
        <v>6.585719797484058</v>
      </c>
      <c r="T94" s="5" t="s">
        <v>41</v>
      </c>
    </row>
    <row r="95" spans="1:20" ht="15">
      <c r="A95" s="2" t="s">
        <v>85</v>
      </c>
      <c r="C95" s="71">
        <v>6654228</v>
      </c>
      <c r="D95" s="80">
        <v>93.13</v>
      </c>
      <c r="E95" s="71">
        <v>11</v>
      </c>
      <c r="F95" s="73"/>
      <c r="G95" s="73"/>
      <c r="H95" s="74">
        <v>92313</v>
      </c>
      <c r="I95" s="26">
        <v>1.29</v>
      </c>
      <c r="J95" s="75" t="s">
        <v>41</v>
      </c>
      <c r="L95" s="2" t="s">
        <v>85</v>
      </c>
      <c r="M95" s="7">
        <v>123021</v>
      </c>
      <c r="N95" s="8">
        <v>1.72</v>
      </c>
      <c r="O95" s="5" t="s">
        <v>41</v>
      </c>
      <c r="R95" s="7">
        <v>275614</v>
      </c>
      <c r="S95" s="8">
        <v>3.86</v>
      </c>
      <c r="T95" s="5" t="s">
        <v>41</v>
      </c>
    </row>
    <row r="96" spans="1:20" ht="15">
      <c r="A96" s="2" t="s">
        <v>45</v>
      </c>
      <c r="C96" s="71">
        <v>523826</v>
      </c>
      <c r="D96" s="80">
        <f>SUM(C96/B31)*100</f>
        <v>94.81065055556863</v>
      </c>
      <c r="E96" s="71">
        <v>2</v>
      </c>
      <c r="F96" s="73"/>
      <c r="G96" s="73"/>
      <c r="H96" s="74">
        <v>19709</v>
      </c>
      <c r="I96" s="26">
        <f>100*H96/B31</f>
        <v>3.5672591887376766</v>
      </c>
      <c r="J96" s="75" t="s">
        <v>41</v>
      </c>
      <c r="L96" s="2" t="s">
        <v>45</v>
      </c>
      <c r="M96" s="10" t="s">
        <v>41</v>
      </c>
      <c r="N96" s="9" t="s">
        <v>41</v>
      </c>
      <c r="O96" s="4" t="s">
        <v>41</v>
      </c>
      <c r="R96" s="7">
        <v>8962</v>
      </c>
      <c r="S96" s="8">
        <f>(R96/B31)*100</f>
        <v>1.622090255693696</v>
      </c>
      <c r="T96" s="5" t="s">
        <v>41</v>
      </c>
    </row>
    <row r="97" spans="1:20" ht="15">
      <c r="A97" s="2" t="s">
        <v>46</v>
      </c>
      <c r="C97" s="71">
        <v>14295413</v>
      </c>
      <c r="D97" s="80">
        <f>SUM(C97/B32)*100</f>
        <v>93.98135048383712</v>
      </c>
      <c r="E97" s="71">
        <v>26</v>
      </c>
      <c r="F97" s="73"/>
      <c r="G97" s="73"/>
      <c r="H97" s="74">
        <v>210755</v>
      </c>
      <c r="I97" s="26">
        <f>100*H97/B32</f>
        <v>1.3855521013083771</v>
      </c>
      <c r="J97" s="75" t="s">
        <v>41</v>
      </c>
      <c r="L97" s="2" t="s">
        <v>46</v>
      </c>
      <c r="M97" s="7">
        <v>179681</v>
      </c>
      <c r="N97" s="9">
        <v>1.18</v>
      </c>
      <c r="O97" s="5" t="s">
        <v>41</v>
      </c>
      <c r="R97" s="7">
        <v>525055</v>
      </c>
      <c r="S97" s="8">
        <f>(R97/B32)*100</f>
        <v>3.4518329745556215</v>
      </c>
      <c r="T97" s="5" t="s">
        <v>41</v>
      </c>
    </row>
    <row r="98" spans="1:20" ht="15">
      <c r="A98" s="2" t="s">
        <v>47</v>
      </c>
      <c r="C98" s="71">
        <v>5206310</v>
      </c>
      <c r="D98" s="80">
        <f>SUM(C98/B33)*100</f>
        <v>64.32802224238137</v>
      </c>
      <c r="E98" s="71">
        <v>10</v>
      </c>
      <c r="F98" s="73"/>
      <c r="G98" s="73"/>
      <c r="H98" s="74">
        <v>1966287</v>
      </c>
      <c r="I98" s="26">
        <f>100*H98/B33</f>
        <v>24.295010068725322</v>
      </c>
      <c r="J98" s="75" t="s">
        <v>41</v>
      </c>
      <c r="L98" s="2" t="s">
        <v>47</v>
      </c>
      <c r="M98" s="7">
        <v>671368</v>
      </c>
      <c r="N98" s="8">
        <f>(M98/B33)*100</f>
        <v>8.295275470884963</v>
      </c>
      <c r="O98" s="5" t="s">
        <v>41</v>
      </c>
      <c r="R98" s="7">
        <v>249413</v>
      </c>
      <c r="S98" s="8">
        <f>(R98/B33)*100</f>
        <v>3.081692218008352</v>
      </c>
      <c r="T98" s="5" t="s">
        <v>41</v>
      </c>
    </row>
    <row r="99" spans="1:20" ht="15">
      <c r="A99" s="2" t="s">
        <v>48</v>
      </c>
      <c r="C99" s="71">
        <v>2442529</v>
      </c>
      <c r="D99" s="80">
        <f>SUM(C99/B34)*100</f>
        <v>97.87788831514183</v>
      </c>
      <c r="E99" s="71">
        <v>4</v>
      </c>
      <c r="F99" s="73"/>
      <c r="G99" s="73"/>
      <c r="H99" s="74">
        <v>11545</v>
      </c>
      <c r="I99" s="26">
        <f>100*H99/B34</f>
        <v>0.46263533435971993</v>
      </c>
      <c r="J99" s="75" t="s">
        <v>41</v>
      </c>
      <c r="L99" s="2" t="s">
        <v>48</v>
      </c>
      <c r="M99" s="12" t="s">
        <v>76</v>
      </c>
      <c r="N99" s="9" t="s">
        <v>41</v>
      </c>
      <c r="O99" s="5" t="s">
        <v>41</v>
      </c>
      <c r="R99" s="7">
        <v>41412</v>
      </c>
      <c r="S99" s="8">
        <f>(R99/B34)*100</f>
        <v>1.6594763504984602</v>
      </c>
      <c r="T99" s="5" t="s">
        <v>41</v>
      </c>
    </row>
    <row r="100" spans="1:20" ht="15">
      <c r="A100" s="2" t="s">
        <v>49</v>
      </c>
      <c r="C100" s="71">
        <v>1207367</v>
      </c>
      <c r="D100" s="80">
        <f>SUM(C100/B35)*100</f>
        <v>53.91615036917094</v>
      </c>
      <c r="E100" s="71">
        <v>2</v>
      </c>
      <c r="F100" s="73"/>
      <c r="G100" s="73"/>
      <c r="H100" s="74">
        <v>842214</v>
      </c>
      <c r="I100" s="26">
        <f>100*H100/B35</f>
        <v>37.60988719007637</v>
      </c>
      <c r="J100" s="74">
        <v>3</v>
      </c>
      <c r="L100" s="2" t="s">
        <v>49</v>
      </c>
      <c r="M100" s="7">
        <v>24409</v>
      </c>
      <c r="N100" s="8">
        <f>(M100/B35)*100</f>
        <v>1.0900076897588666</v>
      </c>
      <c r="O100" s="5" t="s">
        <v>41</v>
      </c>
      <c r="R100" s="7">
        <v>165352</v>
      </c>
      <c r="S100" s="8">
        <f>(R100/B35)*100</f>
        <v>7.383954750993818</v>
      </c>
      <c r="T100" s="5">
        <v>1</v>
      </c>
    </row>
    <row r="101" spans="1:20" ht="15">
      <c r="A101" s="2" t="s">
        <v>86</v>
      </c>
      <c r="C101" s="71">
        <v>5710692</v>
      </c>
      <c r="D101" s="80">
        <v>61</v>
      </c>
      <c r="E101" s="71">
        <v>8</v>
      </c>
      <c r="F101" s="73"/>
      <c r="G101" s="73"/>
      <c r="H101" s="74">
        <v>2513019</v>
      </c>
      <c r="I101" s="26">
        <v>26.84</v>
      </c>
      <c r="J101" s="74">
        <v>6</v>
      </c>
      <c r="L101" s="2" t="s">
        <v>86</v>
      </c>
      <c r="M101" s="7">
        <v>492955</v>
      </c>
      <c r="N101" s="8">
        <v>5.27</v>
      </c>
      <c r="O101" s="5" t="s">
        <v>41</v>
      </c>
      <c r="R101" s="7">
        <v>644647</v>
      </c>
      <c r="S101" s="8">
        <v>6.89</v>
      </c>
      <c r="T101" s="5" t="s">
        <v>41</v>
      </c>
    </row>
    <row r="102" spans="1:20" ht="15">
      <c r="A102" s="2" t="s">
        <v>50</v>
      </c>
      <c r="C102" s="71">
        <v>18285823</v>
      </c>
      <c r="D102" s="80">
        <f aca="true" t="shared" si="5" ref="D102:D107">SUM(C102/B37)*100</f>
        <v>72.80936205424887</v>
      </c>
      <c r="E102" s="71">
        <v>26</v>
      </c>
      <c r="F102" s="73"/>
      <c r="G102" s="73"/>
      <c r="H102" s="74">
        <v>5685736</v>
      </c>
      <c r="I102" s="26">
        <f aca="true" t="shared" si="6" ref="I102:I116">100*H102/B37</f>
        <v>22.639112878259667</v>
      </c>
      <c r="J102" s="75">
        <v>2</v>
      </c>
      <c r="L102" s="2" t="s">
        <v>50</v>
      </c>
      <c r="M102" s="7">
        <v>554983</v>
      </c>
      <c r="N102" s="8">
        <f>(M102/B37)*100</f>
        <v>2.2097970750867053</v>
      </c>
      <c r="O102" s="5" t="s">
        <v>41</v>
      </c>
      <c r="R102" s="7">
        <v>588117</v>
      </c>
      <c r="S102" s="8">
        <f aca="true" t="shared" si="7" ref="S102:S107">(R102/B37)*100</f>
        <v>2.3417279924047545</v>
      </c>
      <c r="T102" s="5" t="s">
        <v>41</v>
      </c>
    </row>
    <row r="103" spans="1:20" ht="15">
      <c r="A103" s="2" t="s">
        <v>51</v>
      </c>
      <c r="C103" s="71">
        <v>12432955</v>
      </c>
      <c r="D103" s="80">
        <f t="shared" si="5"/>
        <v>82.41152246244108</v>
      </c>
      <c r="E103" s="71">
        <v>15</v>
      </c>
      <c r="F103" s="73"/>
      <c r="G103" s="73"/>
      <c r="H103" s="74">
        <v>1651685</v>
      </c>
      <c r="I103" s="26">
        <f t="shared" si="6"/>
        <v>10.948151543890972</v>
      </c>
      <c r="J103" s="74">
        <v>3</v>
      </c>
      <c r="L103" s="2" t="s">
        <v>51</v>
      </c>
      <c r="M103" s="7">
        <v>307276</v>
      </c>
      <c r="N103" s="8">
        <f>(M103/B38)*100</f>
        <v>2.0367710633690095</v>
      </c>
      <c r="O103" s="5">
        <v>1</v>
      </c>
      <c r="R103" s="7">
        <v>694512</v>
      </c>
      <c r="S103" s="8">
        <f t="shared" si="7"/>
        <v>4.603554930298941</v>
      </c>
      <c r="T103" s="5">
        <v>1</v>
      </c>
    </row>
    <row r="104" spans="1:20" ht="15">
      <c r="A104" s="2" t="s">
        <v>52</v>
      </c>
      <c r="C104" s="71">
        <v>16128765</v>
      </c>
      <c r="D104" s="80">
        <f t="shared" si="5"/>
        <v>87.37502194023156</v>
      </c>
      <c r="E104" s="71">
        <v>29</v>
      </c>
      <c r="F104" s="73"/>
      <c r="G104" s="73"/>
      <c r="H104" s="74">
        <v>636821</v>
      </c>
      <c r="I104" s="26">
        <f t="shared" si="6"/>
        <v>3.449876592969158</v>
      </c>
      <c r="J104" s="75" t="s">
        <v>41</v>
      </c>
      <c r="L104" s="2" t="s">
        <v>52</v>
      </c>
      <c r="M104" s="7">
        <v>951456</v>
      </c>
      <c r="N104" s="8">
        <f>(M104/B39)*100</f>
        <v>5.154361718033895</v>
      </c>
      <c r="O104" s="5" t="s">
        <v>41</v>
      </c>
      <c r="R104" s="7">
        <v>742198</v>
      </c>
      <c r="S104" s="8">
        <f t="shared" si="7"/>
        <v>4.020739748765388</v>
      </c>
      <c r="T104" s="5" t="s">
        <v>41</v>
      </c>
    </row>
    <row r="105" spans="1:20" ht="15">
      <c r="A105" s="2" t="s">
        <v>53</v>
      </c>
      <c r="C105" s="71">
        <v>23469986</v>
      </c>
      <c r="D105" s="80">
        <f t="shared" si="5"/>
        <v>68.518948755795</v>
      </c>
      <c r="E105" s="71">
        <v>35</v>
      </c>
      <c r="F105" s="73"/>
      <c r="G105" s="73"/>
      <c r="H105" s="74">
        <v>7380707</v>
      </c>
      <c r="I105" s="26">
        <f t="shared" si="6"/>
        <v>21.54744722534293</v>
      </c>
      <c r="J105" s="74">
        <v>12</v>
      </c>
      <c r="L105" s="2" t="s">
        <v>53</v>
      </c>
      <c r="M105" s="7">
        <v>2068757</v>
      </c>
      <c r="N105" s="8">
        <f>(M105/B40)*100</f>
        <v>6.039588386256054</v>
      </c>
      <c r="O105" s="5">
        <v>1</v>
      </c>
      <c r="R105" s="7">
        <v>1333828</v>
      </c>
      <c r="S105" s="8">
        <f t="shared" si="7"/>
        <v>3.894015632606024</v>
      </c>
      <c r="T105" s="5" t="s">
        <v>41</v>
      </c>
    </row>
    <row r="106" spans="1:20" ht="15">
      <c r="A106" s="2" t="s">
        <v>54</v>
      </c>
      <c r="C106" s="71">
        <v>580104</v>
      </c>
      <c r="D106" s="80">
        <f t="shared" si="5"/>
        <v>56.018548471981745</v>
      </c>
      <c r="E106" s="71">
        <v>1</v>
      </c>
      <c r="F106" s="73"/>
      <c r="G106" s="73"/>
      <c r="H106" s="74">
        <v>222820</v>
      </c>
      <c r="I106" s="26">
        <f t="shared" si="6"/>
        <v>21.516922776824455</v>
      </c>
      <c r="J106" s="75" t="s">
        <v>41</v>
      </c>
      <c r="L106" s="2" t="s">
        <v>54</v>
      </c>
      <c r="M106" s="12" t="s">
        <v>76</v>
      </c>
      <c r="N106" s="4" t="s">
        <v>41</v>
      </c>
      <c r="O106" s="5" t="s">
        <v>41</v>
      </c>
      <c r="R106" s="7">
        <v>232633</v>
      </c>
      <c r="S106" s="8">
        <f t="shared" si="7"/>
        <v>22.464528751193804</v>
      </c>
      <c r="T106" s="5">
        <v>1</v>
      </c>
    </row>
    <row r="107" spans="1:20" ht="15">
      <c r="A107" s="2" t="s">
        <v>55</v>
      </c>
      <c r="C107" s="71">
        <f>SUM(C42+F42+I42+M42+P42+S42+V42)</f>
        <v>367793</v>
      </c>
      <c r="D107" s="80">
        <f t="shared" si="5"/>
        <v>54.17540024716708</v>
      </c>
      <c r="E107" s="71">
        <v>1</v>
      </c>
      <c r="F107" s="73"/>
      <c r="G107" s="73"/>
      <c r="H107" s="74">
        <v>191938</v>
      </c>
      <c r="I107" s="26">
        <f t="shared" si="6"/>
        <v>28.27220195229587</v>
      </c>
      <c r="J107" s="75">
        <v>1</v>
      </c>
      <c r="L107" s="2" t="s">
        <v>55</v>
      </c>
      <c r="M107" s="10" t="s">
        <v>41</v>
      </c>
      <c r="N107" s="10" t="s">
        <v>41</v>
      </c>
      <c r="O107" s="5" t="s">
        <v>41</v>
      </c>
      <c r="R107" s="5">
        <v>119162</v>
      </c>
      <c r="S107" s="8">
        <f t="shared" si="7"/>
        <v>17.55239780053705</v>
      </c>
      <c r="T107" s="5" t="s">
        <v>41</v>
      </c>
    </row>
    <row r="108" spans="1:20" ht="15">
      <c r="A108" s="2" t="s">
        <v>56</v>
      </c>
      <c r="C108" s="72" t="s">
        <v>41</v>
      </c>
      <c r="D108" s="81" t="s">
        <v>41</v>
      </c>
      <c r="E108" s="72" t="s">
        <v>41</v>
      </c>
      <c r="F108" s="73"/>
      <c r="G108" s="73"/>
      <c r="H108" s="74">
        <v>182864</v>
      </c>
      <c r="I108" s="26">
        <f t="shared" si="6"/>
        <v>52.46481095752067</v>
      </c>
      <c r="J108" s="75">
        <v>1</v>
      </c>
      <c r="L108" s="2" t="s">
        <v>56</v>
      </c>
      <c r="M108" s="7">
        <v>6512</v>
      </c>
      <c r="N108" s="8">
        <f>(M108/B43)*100</f>
        <v>1.8683330177365398</v>
      </c>
      <c r="O108" s="5" t="s">
        <v>41</v>
      </c>
      <c r="R108" s="7">
        <v>159170</v>
      </c>
      <c r="S108" s="8">
        <v>44.67</v>
      </c>
      <c r="T108" s="5" t="s">
        <v>41</v>
      </c>
    </row>
    <row r="109" spans="1:20" ht="15">
      <c r="A109" s="2" t="s">
        <v>57</v>
      </c>
      <c r="C109" s="71">
        <v>246109</v>
      </c>
      <c r="D109" s="80">
        <f aca="true" t="shared" si="8" ref="D109:D116">SUM(C109/B44)*100</f>
        <v>25.778160903888995</v>
      </c>
      <c r="E109" s="72" t="s">
        <v>41</v>
      </c>
      <c r="F109" s="73"/>
      <c r="G109" s="73"/>
      <c r="H109" s="75">
        <v>703277</v>
      </c>
      <c r="I109" s="26">
        <f t="shared" si="6"/>
        <v>73.66324541566681</v>
      </c>
      <c r="J109" s="75">
        <v>1</v>
      </c>
      <c r="L109" s="2" t="s">
        <v>57</v>
      </c>
      <c r="M109" s="12" t="s">
        <v>76</v>
      </c>
      <c r="N109" s="10" t="s">
        <v>41</v>
      </c>
      <c r="O109" s="5" t="s">
        <v>41</v>
      </c>
      <c r="R109" s="5">
        <v>5333</v>
      </c>
      <c r="S109" s="8">
        <f>(R109/B44)*100</f>
        <v>0.5585936804441936</v>
      </c>
      <c r="T109" s="5" t="s">
        <v>41</v>
      </c>
    </row>
    <row r="110" spans="1:20" ht="15">
      <c r="A110" s="2" t="s">
        <v>58</v>
      </c>
      <c r="C110" s="71">
        <v>10486803</v>
      </c>
      <c r="D110" s="80">
        <f t="shared" si="8"/>
        <v>61.92631604308504</v>
      </c>
      <c r="E110" s="71">
        <v>9</v>
      </c>
      <c r="F110" s="73"/>
      <c r="G110" s="73"/>
      <c r="H110" s="74">
        <v>5553840</v>
      </c>
      <c r="I110" s="26">
        <f t="shared" si="6"/>
        <v>32.79634900099939</v>
      </c>
      <c r="J110" s="75">
        <v>12</v>
      </c>
      <c r="L110" s="2" t="s">
        <v>58</v>
      </c>
      <c r="M110" s="7">
        <v>132266</v>
      </c>
      <c r="N110" s="8">
        <f>(M110/B45)*100</f>
        <v>0.7810527305371032</v>
      </c>
      <c r="O110" s="5" t="s">
        <v>41</v>
      </c>
      <c r="R110" s="7">
        <v>761415</v>
      </c>
      <c r="S110" s="8">
        <f>(R110/B45)*100</f>
        <v>4.496282225378468</v>
      </c>
      <c r="T110" s="5" t="s">
        <v>41</v>
      </c>
    </row>
    <row r="111" spans="1:20" ht="15">
      <c r="A111" s="2" t="s">
        <v>59</v>
      </c>
      <c r="C111" s="71">
        <v>5797487</v>
      </c>
      <c r="D111" s="80">
        <f t="shared" si="8"/>
        <v>56.67656850983158</v>
      </c>
      <c r="E111" s="71">
        <v>5</v>
      </c>
      <c r="F111" s="73"/>
      <c r="G111" s="73"/>
      <c r="H111" s="74">
        <v>3911195</v>
      </c>
      <c r="I111" s="26">
        <f t="shared" si="6"/>
        <v>38.23606872646903</v>
      </c>
      <c r="J111" s="75">
        <v>8</v>
      </c>
      <c r="L111" s="2" t="s">
        <v>59</v>
      </c>
      <c r="M111" s="7">
        <v>238782</v>
      </c>
      <c r="N111" s="8">
        <f>(M111/B46)*100</f>
        <v>2.334346654320157</v>
      </c>
      <c r="O111" s="5" t="s">
        <v>41</v>
      </c>
      <c r="R111" s="7">
        <v>281608</v>
      </c>
      <c r="S111" s="8">
        <f>(R111/B46)*100</f>
        <v>2.753016109379228</v>
      </c>
      <c r="T111" s="5" t="s">
        <v>41</v>
      </c>
    </row>
    <row r="112" spans="1:20" ht="15">
      <c r="A112" s="2" t="s">
        <v>60</v>
      </c>
      <c r="C112" s="71">
        <v>16411915</v>
      </c>
      <c r="D112" s="80">
        <f t="shared" si="8"/>
        <v>94.68896142079872</v>
      </c>
      <c r="E112" s="71">
        <v>25</v>
      </c>
      <c r="F112" s="73"/>
      <c r="G112" s="73"/>
      <c r="H112" s="74">
        <v>251904</v>
      </c>
      <c r="I112" s="26">
        <f t="shared" si="6"/>
        <v>1.4533665411833343</v>
      </c>
      <c r="J112" s="75" t="s">
        <v>41</v>
      </c>
      <c r="L112" s="2" t="s">
        <v>60</v>
      </c>
      <c r="M112" s="7">
        <v>197340</v>
      </c>
      <c r="N112" s="8">
        <f>(M112/B47)*100</f>
        <v>1.138558154047253</v>
      </c>
      <c r="O112" s="5" t="s">
        <v>41</v>
      </c>
      <c r="R112" s="7">
        <v>471289</v>
      </c>
      <c r="S112" s="8">
        <f>(R112/B47)*100</f>
        <v>2.719113883970689</v>
      </c>
      <c r="T112" s="5" t="s">
        <v>41</v>
      </c>
    </row>
    <row r="113" spans="1:20" ht="15">
      <c r="A113" s="2" t="s">
        <v>61</v>
      </c>
      <c r="C113" s="71">
        <v>60258</v>
      </c>
      <c r="D113" s="80">
        <f t="shared" si="8"/>
        <v>27.43389423076923</v>
      </c>
      <c r="E113" s="72" t="s">
        <v>41</v>
      </c>
      <c r="F113" s="73"/>
      <c r="G113" s="73"/>
      <c r="H113" s="74">
        <v>153409</v>
      </c>
      <c r="I113" s="26">
        <f t="shared" si="6"/>
        <v>69.84311261655012</v>
      </c>
      <c r="J113" s="74">
        <v>1</v>
      </c>
      <c r="L113" s="2" t="s">
        <v>61</v>
      </c>
      <c r="M113" s="10">
        <v>5981</v>
      </c>
      <c r="N113" s="10" t="s">
        <v>100</v>
      </c>
      <c r="O113" s="5" t="s">
        <v>41</v>
      </c>
      <c r="R113" s="10" t="s">
        <v>41</v>
      </c>
      <c r="S113" s="9" t="s">
        <v>41</v>
      </c>
      <c r="T113" s="5" t="s">
        <v>41</v>
      </c>
    </row>
    <row r="114" spans="1:20" ht="15">
      <c r="A114" s="2" t="s">
        <v>62</v>
      </c>
      <c r="C114" s="71">
        <v>7435278</v>
      </c>
      <c r="D114" s="80">
        <f t="shared" si="8"/>
        <v>25.89379622117943</v>
      </c>
      <c r="E114" s="71">
        <v>14</v>
      </c>
      <c r="F114" s="73"/>
      <c r="G114" s="73"/>
      <c r="H114" s="74">
        <v>20125607</v>
      </c>
      <c r="I114" s="26">
        <f t="shared" si="6"/>
        <v>70.08861894411241</v>
      </c>
      <c r="J114" s="74">
        <v>25</v>
      </c>
      <c r="L114" s="2" t="s">
        <v>62</v>
      </c>
      <c r="M114" s="7">
        <v>205692</v>
      </c>
      <c r="N114" s="8">
        <f>(M114/B49)*100</f>
        <v>0.7163345785223955</v>
      </c>
      <c r="O114" s="5" t="s">
        <v>41</v>
      </c>
      <c r="R114" s="7">
        <v>947938</v>
      </c>
      <c r="S114" s="8">
        <f>(R114/B49)*100</f>
        <v>3.301250256185765</v>
      </c>
      <c r="T114" s="5" t="s">
        <v>41</v>
      </c>
    </row>
    <row r="115" spans="1:20" ht="15">
      <c r="A115" s="2" t="s">
        <v>63</v>
      </c>
      <c r="C115" s="71">
        <f>SUM(C50+F50+I50+M50+P50+S50+V50)</f>
        <v>1203701</v>
      </c>
      <c r="D115" s="80">
        <f t="shared" si="8"/>
        <v>90.89660359463034</v>
      </c>
      <c r="E115" s="71">
        <v>2</v>
      </c>
      <c r="F115" s="73"/>
      <c r="G115" s="73"/>
      <c r="H115" s="75">
        <v>73854</v>
      </c>
      <c r="I115" s="26">
        <f t="shared" si="6"/>
        <v>5.577030975198848</v>
      </c>
      <c r="J115" s="75" t="s">
        <v>41</v>
      </c>
      <c r="L115" s="2" t="s">
        <v>63</v>
      </c>
      <c r="M115" s="7">
        <v>14861</v>
      </c>
      <c r="N115" s="5" t="s">
        <v>101</v>
      </c>
      <c r="O115" s="5" t="s">
        <v>41</v>
      </c>
      <c r="R115" s="7">
        <v>31837</v>
      </c>
      <c r="S115" s="8">
        <f>(R115/B50)*100</f>
        <v>2.404147847881032</v>
      </c>
      <c r="T115" s="5" t="s">
        <v>41</v>
      </c>
    </row>
    <row r="116" spans="1:20" ht="15">
      <c r="A116" s="2" t="s">
        <v>64</v>
      </c>
      <c r="C116" s="71">
        <v>31462376</v>
      </c>
      <c r="D116" s="80">
        <f t="shared" si="8"/>
        <v>59.06251698904681</v>
      </c>
      <c r="E116" s="71">
        <v>38</v>
      </c>
      <c r="F116" s="73"/>
      <c r="G116" s="73"/>
      <c r="H116" s="74">
        <v>17235155</v>
      </c>
      <c r="I116" s="26">
        <f t="shared" si="6"/>
        <v>32.35456962933617</v>
      </c>
      <c r="J116" s="74">
        <v>39</v>
      </c>
      <c r="L116" s="2" t="s">
        <v>64</v>
      </c>
      <c r="M116" s="7">
        <v>2540602</v>
      </c>
      <c r="N116" s="8">
        <f>(M116/B51)*100</f>
        <v>4.769326664566157</v>
      </c>
      <c r="O116" s="6">
        <v>2</v>
      </c>
      <c r="R116" s="7">
        <v>2031483</v>
      </c>
      <c r="S116" s="8">
        <f>(R116/B51)*100</f>
        <v>3.8135867170508604</v>
      </c>
      <c r="T116" s="6">
        <v>1</v>
      </c>
    </row>
    <row r="117" spans="1:20" ht="15">
      <c r="A117" s="2" t="s">
        <v>98</v>
      </c>
      <c r="C117" s="71">
        <v>2304623</v>
      </c>
      <c r="D117" s="80">
        <v>86.22</v>
      </c>
      <c r="E117" s="71">
        <v>4</v>
      </c>
      <c r="F117" s="73"/>
      <c r="G117" s="73"/>
      <c r="H117" s="74">
        <v>274850</v>
      </c>
      <c r="I117" s="26">
        <v>10.28</v>
      </c>
      <c r="J117" s="74">
        <v>1</v>
      </c>
      <c r="L117" s="2" t="s">
        <v>98</v>
      </c>
      <c r="M117" s="7">
        <v>17304</v>
      </c>
      <c r="N117" s="9" t="s">
        <v>102</v>
      </c>
      <c r="O117" s="5" t="s">
        <v>41</v>
      </c>
      <c r="R117" s="7">
        <v>76094</v>
      </c>
      <c r="S117" s="8">
        <v>2.85</v>
      </c>
      <c r="T117" s="5" t="s">
        <v>41</v>
      </c>
    </row>
    <row r="118" spans="1:20" ht="15">
      <c r="A118" s="2" t="s">
        <v>65</v>
      </c>
      <c r="C118" s="71">
        <v>24466118</v>
      </c>
      <c r="D118" s="80">
        <f>SUM(C118/B53)*100</f>
        <v>66.12422683932829</v>
      </c>
      <c r="E118" s="71">
        <v>35</v>
      </c>
      <c r="F118" s="73"/>
      <c r="G118" s="73"/>
      <c r="H118" s="74">
        <v>11026878</v>
      </c>
      <c r="I118" s="26">
        <f>100*H118/B53</f>
        <v>29.802185299752033</v>
      </c>
      <c r="J118" s="74">
        <v>7</v>
      </c>
      <c r="L118" s="2" t="s">
        <v>65</v>
      </c>
      <c r="M118" s="7">
        <v>301267</v>
      </c>
      <c r="N118" s="8">
        <f>(M118/B53)*100</f>
        <v>0.8142300076867084</v>
      </c>
      <c r="O118" s="5" t="s">
        <v>41</v>
      </c>
      <c r="R118" s="7">
        <v>1205970</v>
      </c>
      <c r="S118" s="8">
        <f>(R118/B53)*100</f>
        <v>3.259357853232978</v>
      </c>
      <c r="T118" s="5" t="s">
        <v>41</v>
      </c>
    </row>
    <row r="119" spans="1:20" ht="15">
      <c r="A119" s="3"/>
      <c r="C119" s="71"/>
      <c r="D119" s="80"/>
      <c r="E119" s="76"/>
      <c r="F119" s="73"/>
      <c r="G119" s="73"/>
      <c r="H119" s="77"/>
      <c r="I119" s="26"/>
      <c r="J119" s="77"/>
      <c r="L119" s="3"/>
      <c r="M119" s="3"/>
      <c r="N119" s="8"/>
      <c r="O119" s="3"/>
      <c r="R119" s="3"/>
      <c r="S119" s="8"/>
      <c r="T119" s="3"/>
    </row>
    <row r="120" spans="1:20" ht="15">
      <c r="A120" s="21" t="s">
        <v>66</v>
      </c>
      <c r="C120" s="71"/>
      <c r="D120" s="80"/>
      <c r="E120" s="76"/>
      <c r="F120" s="73"/>
      <c r="G120" s="73"/>
      <c r="H120" s="77"/>
      <c r="I120" s="26"/>
      <c r="J120" s="77"/>
      <c r="L120" s="21" t="s">
        <v>66</v>
      </c>
      <c r="M120" s="3"/>
      <c r="N120" s="8"/>
      <c r="O120" s="3"/>
      <c r="R120" s="3"/>
      <c r="S120" s="8"/>
      <c r="T120" s="3"/>
    </row>
    <row r="121" spans="1:20" ht="15">
      <c r="A121" s="2" t="s">
        <v>67</v>
      </c>
      <c r="C121" s="71">
        <v>148749</v>
      </c>
      <c r="D121" s="80">
        <f aca="true" t="shared" si="9" ref="D121:D127">SUM(C121/B56)*100</f>
        <v>96.70014627011214</v>
      </c>
      <c r="E121" s="71">
        <v>1</v>
      </c>
      <c r="F121" s="73"/>
      <c r="G121" s="73"/>
      <c r="H121" s="75">
        <v>1448</v>
      </c>
      <c r="I121" s="51" t="s">
        <v>99</v>
      </c>
      <c r="J121" s="75" t="s">
        <v>41</v>
      </c>
      <c r="L121" s="2" t="s">
        <v>67</v>
      </c>
      <c r="M121" s="10">
        <v>989</v>
      </c>
      <c r="N121" s="9" t="s">
        <v>103</v>
      </c>
      <c r="O121" s="5" t="s">
        <v>41</v>
      </c>
      <c r="R121" s="7">
        <v>2639</v>
      </c>
      <c r="S121" s="8">
        <f>(R121/B56)*100</f>
        <v>1.7155858930602959</v>
      </c>
      <c r="T121" s="5" t="s">
        <v>41</v>
      </c>
    </row>
    <row r="122" spans="1:20" ht="15">
      <c r="A122" s="2" t="s">
        <v>68</v>
      </c>
      <c r="C122" s="71">
        <f>SUM(C57+F57+I57+M57+P57+S57+V57)</f>
        <v>240715</v>
      </c>
      <c r="D122" s="80">
        <f t="shared" si="9"/>
        <v>89.59504224513344</v>
      </c>
      <c r="E122" s="71">
        <v>1</v>
      </c>
      <c r="F122" s="73"/>
      <c r="G122" s="73"/>
      <c r="H122" s="74">
        <v>17762</v>
      </c>
      <c r="I122" s="26">
        <f>100*H122/B57</f>
        <v>6.611084229724197</v>
      </c>
      <c r="J122" s="75" t="s">
        <v>41</v>
      </c>
      <c r="L122" s="2" t="s">
        <v>68</v>
      </c>
      <c r="M122" s="10">
        <v>997</v>
      </c>
      <c r="N122" s="10" t="s">
        <v>104</v>
      </c>
      <c r="O122" s="5" t="s">
        <v>41</v>
      </c>
      <c r="R122" s="7">
        <v>9196</v>
      </c>
      <c r="S122" s="8">
        <f>(R122/B57)*100</f>
        <v>3.4227863177876205</v>
      </c>
      <c r="T122" s="5" t="s">
        <v>41</v>
      </c>
    </row>
    <row r="123" spans="1:20" ht="15">
      <c r="A123" s="2" t="s">
        <v>69</v>
      </c>
      <c r="C123" s="71">
        <v>38409</v>
      </c>
      <c r="D123" s="80">
        <f t="shared" si="9"/>
        <v>45.34550133997615</v>
      </c>
      <c r="E123" s="72" t="s">
        <v>41</v>
      </c>
      <c r="F123" s="73"/>
      <c r="G123" s="73"/>
      <c r="H123" s="74">
        <v>6764</v>
      </c>
      <c r="I123" s="26">
        <f>100*H123/B58</f>
        <v>7.985549508281879</v>
      </c>
      <c r="J123" s="75" t="s">
        <v>41</v>
      </c>
      <c r="L123" s="2" t="s">
        <v>69</v>
      </c>
      <c r="M123" s="10">
        <v>34665</v>
      </c>
      <c r="N123" s="10" t="s">
        <v>105</v>
      </c>
      <c r="O123" s="5">
        <v>1</v>
      </c>
      <c r="R123" s="7">
        <v>4865</v>
      </c>
      <c r="S123" s="8">
        <f>(R123/B58)*100</f>
        <v>5.743598219661641</v>
      </c>
      <c r="T123" s="5" t="s">
        <v>41</v>
      </c>
    </row>
    <row r="124" spans="1:20" ht="15">
      <c r="A124" s="2" t="s">
        <v>70</v>
      </c>
      <c r="C124" s="71">
        <f>SUM(C59+F59+I59+M59+P59+S59+V59)</f>
        <v>55591</v>
      </c>
      <c r="D124" s="80">
        <f t="shared" si="9"/>
        <v>100</v>
      </c>
      <c r="E124" s="71">
        <v>1</v>
      </c>
      <c r="F124" s="73"/>
      <c r="G124" s="73"/>
      <c r="H124" s="75" t="s">
        <v>41</v>
      </c>
      <c r="I124" s="51" t="s">
        <v>41</v>
      </c>
      <c r="J124" s="75" t="s">
        <v>41</v>
      </c>
      <c r="L124" s="2" t="s">
        <v>70</v>
      </c>
      <c r="M124" s="4" t="s">
        <v>41</v>
      </c>
      <c r="N124" s="4" t="s">
        <v>41</v>
      </c>
      <c r="O124" s="4" t="s">
        <v>41</v>
      </c>
      <c r="R124" s="10" t="s">
        <v>41</v>
      </c>
      <c r="S124" s="9" t="s">
        <v>41</v>
      </c>
      <c r="T124" s="4" t="s">
        <v>41</v>
      </c>
    </row>
    <row r="125" spans="1:20" ht="15">
      <c r="A125" s="2" t="s">
        <v>71</v>
      </c>
      <c r="C125" s="71">
        <v>4041301</v>
      </c>
      <c r="D125" s="80">
        <f t="shared" si="9"/>
        <v>97.95117687777883</v>
      </c>
      <c r="E125" s="71">
        <v>7</v>
      </c>
      <c r="F125" s="73"/>
      <c r="G125" s="73"/>
      <c r="H125" s="74">
        <v>2503</v>
      </c>
      <c r="I125" s="26">
        <f>100*H125/B60</f>
        <v>0.06066655161916433</v>
      </c>
      <c r="J125" s="75" t="s">
        <v>41</v>
      </c>
      <c r="L125" s="2" t="s">
        <v>71</v>
      </c>
      <c r="M125" s="7">
        <v>29706</v>
      </c>
      <c r="N125" s="10" t="s">
        <v>106</v>
      </c>
      <c r="O125" s="5" t="s">
        <v>41</v>
      </c>
      <c r="R125" s="7">
        <v>52322</v>
      </c>
      <c r="S125" s="8">
        <f>(R125/B60)*100</f>
        <v>1.2681563379216605</v>
      </c>
      <c r="T125" s="5" t="s">
        <v>41</v>
      </c>
    </row>
    <row r="126" spans="1:20" ht="15">
      <c r="A126" s="2" t="s">
        <v>72</v>
      </c>
      <c r="C126" s="71">
        <v>15526</v>
      </c>
      <c r="D126" s="80">
        <f t="shared" si="9"/>
        <v>48.79321181646763</v>
      </c>
      <c r="E126" s="72" t="s">
        <v>41</v>
      </c>
      <c r="F126" s="73"/>
      <c r="G126" s="73"/>
      <c r="H126" s="75">
        <v>15826</v>
      </c>
      <c r="I126" s="26">
        <f>100*H126/B61</f>
        <v>49.73601508485229</v>
      </c>
      <c r="J126" s="75">
        <v>1</v>
      </c>
      <c r="L126" s="2" t="s">
        <v>72</v>
      </c>
      <c r="M126" s="10">
        <v>468</v>
      </c>
      <c r="N126" s="10" t="s">
        <v>107</v>
      </c>
      <c r="O126" s="5" t="s">
        <v>41</v>
      </c>
      <c r="R126" s="10" t="s">
        <v>41</v>
      </c>
      <c r="S126" s="10" t="s">
        <v>41</v>
      </c>
      <c r="T126" s="5" t="s">
        <v>41</v>
      </c>
    </row>
    <row r="127" spans="1:20" ht="15">
      <c r="A127" s="2" t="s">
        <v>73</v>
      </c>
      <c r="C127" s="71">
        <f>SUM(C62+F62+I62+M62+P62+S62+V62)</f>
        <v>175137</v>
      </c>
      <c r="D127" s="80">
        <f t="shared" si="9"/>
        <v>36.19909221687584</v>
      </c>
      <c r="E127" s="72" t="s">
        <v>41</v>
      </c>
      <c r="F127" s="73"/>
      <c r="G127" s="73"/>
      <c r="H127" s="74">
        <v>271886</v>
      </c>
      <c r="I127" s="26">
        <f>100*H127/B62</f>
        <v>56.19615721679316</v>
      </c>
      <c r="J127" s="75">
        <v>1</v>
      </c>
      <c r="L127" s="2" t="s">
        <v>73</v>
      </c>
      <c r="M127" s="10">
        <v>1601</v>
      </c>
      <c r="N127" s="4" t="s">
        <v>108</v>
      </c>
      <c r="O127" s="5" t="s">
        <v>41</v>
      </c>
      <c r="R127" s="7">
        <v>35192</v>
      </c>
      <c r="S127" s="8">
        <f>(R127/B62)*100</f>
        <v>7.273839641516609</v>
      </c>
      <c r="T127" s="5" t="s">
        <v>41</v>
      </c>
    </row>
    <row r="128" spans="1:20" ht="15">
      <c r="A128" s="3"/>
      <c r="C128" s="71"/>
      <c r="D128" s="80"/>
      <c r="E128" s="76"/>
      <c r="F128" s="73"/>
      <c r="G128" s="73"/>
      <c r="H128" s="74"/>
      <c r="I128" s="26"/>
      <c r="J128" s="77"/>
      <c r="L128" s="3"/>
      <c r="M128" s="7"/>
      <c r="N128" s="8"/>
      <c r="O128" s="2" t="s">
        <v>0</v>
      </c>
      <c r="R128" s="7"/>
      <c r="S128" s="8"/>
      <c r="T128" s="3"/>
    </row>
    <row r="129" spans="1:21" ht="15">
      <c r="A129" s="63" t="s">
        <v>74</v>
      </c>
      <c r="B129" s="54"/>
      <c r="C129" s="71">
        <f>SUM(C91:C127)</f>
        <v>245123639</v>
      </c>
      <c r="D129" s="80">
        <f>SUM(C129/B64)*100</f>
        <v>62.887725085300985</v>
      </c>
      <c r="E129" s="71">
        <f>SUM(E91:E127)</f>
        <v>364</v>
      </c>
      <c r="F129" s="78"/>
      <c r="G129" s="78"/>
      <c r="H129" s="71">
        <f>SUM(H91:H127)</f>
        <v>112664459</v>
      </c>
      <c r="I129" s="80">
        <f>SUM(H129/B64)*100</f>
        <v>28.904644013040965</v>
      </c>
      <c r="J129" s="71">
        <f>SUM(J91:J127)</f>
        <v>159</v>
      </c>
      <c r="K129" s="54"/>
      <c r="L129" s="63" t="s">
        <v>74</v>
      </c>
      <c r="M129" s="66">
        <f>SUM(M91:M127)</f>
        <v>15441786</v>
      </c>
      <c r="N129" s="64">
        <f>(M129/B64)*100</f>
        <v>3.9616692896520256</v>
      </c>
      <c r="O129" s="66">
        <f>SUM(O91:O127)</f>
        <v>15</v>
      </c>
      <c r="P129" s="54"/>
      <c r="Q129" s="54"/>
      <c r="R129" s="66">
        <f>SUM(R91:R128)</f>
        <v>16549900</v>
      </c>
      <c r="S129" s="64">
        <f>(R129/B64)*100</f>
        <v>4.245961612006025</v>
      </c>
      <c r="T129" s="66">
        <f>SUM(T91:T127)</f>
        <v>5</v>
      </c>
      <c r="U129" s="54"/>
    </row>
    <row r="130" spans="1:47" ht="12.75">
      <c r="A130" s="30"/>
      <c r="B130" s="30"/>
      <c r="C130" s="32"/>
      <c r="D130" s="30"/>
      <c r="E130" s="30"/>
      <c r="F130" s="30"/>
      <c r="G130" s="30"/>
      <c r="H130" s="30"/>
      <c r="I130" s="82"/>
      <c r="J130" s="79"/>
      <c r="K130" s="30"/>
      <c r="L130" s="30"/>
      <c r="M130" s="30"/>
      <c r="N130" s="32"/>
      <c r="O130" s="30"/>
      <c r="P130" s="30"/>
      <c r="Q130" s="30"/>
      <c r="R130" s="30"/>
      <c r="S130" s="30"/>
      <c r="T130" s="30"/>
      <c r="U130" s="30"/>
      <c r="V130" s="33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1:22" ht="12.75">
      <c r="A131" s="2" t="s">
        <v>0</v>
      </c>
      <c r="B131" s="3"/>
      <c r="C131" s="3"/>
      <c r="D131" s="3"/>
      <c r="E131" s="3"/>
      <c r="F131" s="3"/>
      <c r="G131" s="3"/>
      <c r="H131" s="3"/>
      <c r="I131" s="83"/>
      <c r="J131" s="77"/>
      <c r="K131" s="3"/>
      <c r="L131" s="103" t="s">
        <v>83</v>
      </c>
      <c r="M131" s="104"/>
      <c r="N131" s="104"/>
      <c r="O131" s="104"/>
      <c r="P131" s="104"/>
      <c r="Q131" s="104"/>
      <c r="R131" s="104"/>
      <c r="S131" s="104"/>
      <c r="T131" s="104"/>
      <c r="U131" s="104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83"/>
      <c r="J132" s="7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83"/>
      <c r="J133" s="7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2.75">
      <c r="B134" s="1"/>
      <c r="I134" s="84"/>
      <c r="J134" s="7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2.75">
      <c r="B135" s="1"/>
      <c r="I135" s="84"/>
      <c r="J135" s="7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2.75">
      <c r="B136" s="1"/>
      <c r="I136" s="84"/>
      <c r="J136" s="7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2.75">
      <c r="B137" s="1"/>
      <c r="I137" s="84"/>
      <c r="J137" s="7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10" ht="12">
      <c r="B138" s="1"/>
      <c r="I138" s="84"/>
      <c r="J138" s="73"/>
    </row>
    <row r="139" spans="2:10" ht="12">
      <c r="B139" s="1"/>
      <c r="I139" s="84"/>
      <c r="J139" s="73"/>
    </row>
  </sheetData>
  <mergeCells count="42">
    <mergeCell ref="I14:K14"/>
    <mergeCell ref="I13:K13"/>
    <mergeCell ref="L3:U3"/>
    <mergeCell ref="L5:U5"/>
    <mergeCell ref="L6:U6"/>
    <mergeCell ref="L10:U10"/>
    <mergeCell ref="A3:K3"/>
    <mergeCell ref="A5:K5"/>
    <mergeCell ref="A6:K6"/>
    <mergeCell ref="A10:K10"/>
    <mergeCell ref="L131:U131"/>
    <mergeCell ref="L74:U74"/>
    <mergeCell ref="B76:K76"/>
    <mergeCell ref="L71:U71"/>
    <mergeCell ref="L73:U73"/>
    <mergeCell ref="C79:E79"/>
    <mergeCell ref="C80:E80"/>
    <mergeCell ref="I79:J79"/>
    <mergeCell ref="H80:J80"/>
    <mergeCell ref="M78:O78"/>
    <mergeCell ref="M13:O13"/>
    <mergeCell ref="P13:R13"/>
    <mergeCell ref="S13:U13"/>
    <mergeCell ref="M14:O14"/>
    <mergeCell ref="P14:R14"/>
    <mergeCell ref="S14:U14"/>
    <mergeCell ref="C13:E13"/>
    <mergeCell ref="F13:H13"/>
    <mergeCell ref="C14:E14"/>
    <mergeCell ref="F14:H14"/>
    <mergeCell ref="C15:E15"/>
    <mergeCell ref="F15:H15"/>
    <mergeCell ref="I15:K15"/>
    <mergeCell ref="C78:E78"/>
    <mergeCell ref="H78:J78"/>
    <mergeCell ref="A71:K71"/>
    <mergeCell ref="A73:K73"/>
    <mergeCell ref="A74:K74"/>
    <mergeCell ref="M79:O79"/>
    <mergeCell ref="R78:T78"/>
    <mergeCell ref="M80:O80"/>
    <mergeCell ref="R80:T80"/>
  </mergeCells>
  <printOptions horizontalCentered="1"/>
  <pageMargins left="0.29" right="0.25" top="0.3" bottom="0.2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2008-05-13T12:36:01Z</cp:lastPrinted>
  <dcterms:created xsi:type="dcterms:W3CDTF">2001-02-12T08:24:22Z</dcterms:created>
  <dcterms:modified xsi:type="dcterms:W3CDTF">2010-08-06T11:23:21Z</dcterms:modified>
  <cp:category/>
  <cp:version/>
  <cp:contentType/>
  <cp:contentStatus/>
</cp:coreProperties>
</file>